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ellimages.xml" ContentType="application/vnd.wps-officedocument.cellimage+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2188" windowHeight="9575"/>
  </bookViews>
  <sheets>
    <sheet name="P1蓝光参数表" sheetId="7" r:id="rId1"/>
  </sheets>
  <definedNames>
    <definedName name="_xlnm.Print_Titles" localSheetId="0">P1蓝光参数表!$2:$4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ellimages.xml><?xml version="1.0" encoding="utf-8"?>
<etc:cellImages xmlns:xdr="http://schemas.openxmlformats.org/drawingml/2006/spreadsheetDrawing" xmlns:r="http://schemas.openxmlformats.org/officeDocument/2006/relationships" xmlns:a="http://schemas.openxmlformats.org/drawingml/2006/main" xmlns:etc="http://www.wps.cn/officeDocument/2017/etCustomData">
  <etc:cellImage>
    <xdr:pic>
      <xdr:nvPicPr>
        <xdr:cNvPr id="3" name="ID_0359427BFDBA46AE899CC8D2E63B3943"/>
        <xdr:cNvPicPr preferRelativeResize="0"/>
      </xdr:nvPicPr>
      <xdr:blipFill>
        <a:blip r:embed="rId1"/>
        <a:stretch>
          <a:fillRect/>
        </a:stretch>
      </xdr:blipFill>
      <xdr:spPr>
        <a:xfrm>
          <a:off x="7439660" y="1878965"/>
          <a:ext cx="1619885" cy="1259840"/>
        </a:xfrm>
        <a:prstGeom prst="rect">
          <a:avLst/>
        </a:prstGeom>
        <a:noFill/>
        <a:ln w="9525">
          <a:noFill/>
        </a:ln>
      </xdr:spPr>
    </xdr:pic>
  </etc:cellImage>
  <etc:cellImage>
    <xdr:pic>
      <xdr:nvPicPr>
        <xdr:cNvPr id="48" name="ID_3AB8A49EC061465B8F0A894CD6B15D34"/>
        <xdr:cNvPicPr preferRelativeResize="0"/>
      </xdr:nvPicPr>
      <xdr:blipFill>
        <a:blip r:embed="rId2"/>
        <a:stretch>
          <a:fillRect/>
        </a:stretch>
      </xdr:blipFill>
      <xdr:spPr>
        <a:xfrm>
          <a:off x="7439660" y="3265805"/>
          <a:ext cx="1619885" cy="1262380"/>
        </a:xfrm>
        <a:prstGeom prst="rect">
          <a:avLst/>
        </a:prstGeom>
        <a:noFill/>
        <a:ln w="9525">
          <a:noFill/>
        </a:ln>
      </xdr:spPr>
    </xdr:pic>
  </etc:cellImage>
  <etc:cellImage>
    <xdr:pic>
      <xdr:nvPicPr>
        <xdr:cNvPr id="7" name="ID_82389DD65ED544E1B1F62716208F4A79"/>
        <xdr:cNvPicPr preferRelativeResize="0"/>
      </xdr:nvPicPr>
      <xdr:blipFill>
        <a:blip r:embed="rId3"/>
        <a:stretch>
          <a:fillRect/>
        </a:stretch>
      </xdr:blipFill>
      <xdr:spPr>
        <a:xfrm>
          <a:off x="7436485" y="4697730"/>
          <a:ext cx="1623060" cy="1259840"/>
        </a:xfrm>
        <a:prstGeom prst="rect">
          <a:avLst/>
        </a:prstGeom>
        <a:noFill/>
        <a:ln w="9525">
          <a:noFill/>
        </a:ln>
      </xdr:spPr>
    </xdr:pic>
  </etc:cellImage>
  <etc:cellImage>
    <xdr:pic>
      <xdr:nvPicPr>
        <xdr:cNvPr id="49" name="ID_F059C1F871344CC2B68600A9D3FE4FD5"/>
        <xdr:cNvPicPr preferRelativeResize="0"/>
      </xdr:nvPicPr>
      <xdr:blipFill>
        <a:blip r:embed="rId4"/>
        <a:stretch>
          <a:fillRect/>
        </a:stretch>
      </xdr:blipFill>
      <xdr:spPr>
        <a:xfrm>
          <a:off x="7439660" y="6071870"/>
          <a:ext cx="1619885" cy="1262380"/>
        </a:xfrm>
        <a:prstGeom prst="rect">
          <a:avLst/>
        </a:prstGeom>
        <a:noFill/>
        <a:ln w="9525">
          <a:noFill/>
        </a:ln>
      </xdr:spPr>
    </xdr:pic>
  </etc:cellImage>
  <etc:cellImage>
    <xdr:pic>
      <xdr:nvPicPr>
        <xdr:cNvPr id="2" name="ID_40304288CB0142A08D6F165A9B1A5B2F"/>
        <xdr:cNvPicPr preferRelativeResize="0"/>
      </xdr:nvPicPr>
      <xdr:blipFill>
        <a:blip r:embed="rId5"/>
        <a:stretch>
          <a:fillRect/>
        </a:stretch>
      </xdr:blipFill>
      <xdr:spPr>
        <a:xfrm>
          <a:off x="7439660" y="7457440"/>
          <a:ext cx="1619885" cy="1259840"/>
        </a:xfrm>
        <a:prstGeom prst="rect">
          <a:avLst/>
        </a:prstGeom>
        <a:noFill/>
        <a:ln w="9525">
          <a:noFill/>
        </a:ln>
      </xdr:spPr>
    </xdr:pic>
  </etc:cellImage>
  <etc:cellImage>
    <xdr:pic>
      <xdr:nvPicPr>
        <xdr:cNvPr id="50" name="ID_03A2439ECE554E75B34137CFBE0B83DA"/>
        <xdr:cNvPicPr preferRelativeResize="0"/>
      </xdr:nvPicPr>
      <xdr:blipFill>
        <a:blip r:embed="rId6"/>
        <a:stretch>
          <a:fillRect/>
        </a:stretch>
      </xdr:blipFill>
      <xdr:spPr>
        <a:xfrm>
          <a:off x="7436485" y="8885555"/>
          <a:ext cx="1623060" cy="1259840"/>
        </a:xfrm>
        <a:prstGeom prst="rect">
          <a:avLst/>
        </a:prstGeom>
        <a:noFill/>
        <a:ln w="9525">
          <a:noFill/>
        </a:ln>
      </xdr:spPr>
    </xdr:pic>
  </etc:cellImage>
  <etc:cellImage>
    <xdr:pic>
      <xdr:nvPicPr>
        <xdr:cNvPr id="8" name="ID_EAE39D48A85F47EE82DB76B253506DE1"/>
        <xdr:cNvPicPr preferRelativeResize="0"/>
      </xdr:nvPicPr>
      <xdr:blipFill>
        <a:blip r:embed="rId7"/>
        <a:stretch>
          <a:fillRect/>
        </a:stretch>
      </xdr:blipFill>
      <xdr:spPr>
        <a:xfrm>
          <a:off x="7439660" y="10257790"/>
          <a:ext cx="1619885" cy="1259840"/>
        </a:xfrm>
        <a:prstGeom prst="rect">
          <a:avLst/>
        </a:prstGeom>
        <a:noFill/>
        <a:ln w="9525">
          <a:noFill/>
        </a:ln>
      </xdr:spPr>
    </xdr:pic>
  </etc:cellImage>
  <etc:cellImage>
    <xdr:pic>
      <xdr:nvPicPr>
        <xdr:cNvPr id="51" name="ID_63FDA7AD12664A8FA4A400F2D86A11D2"/>
        <xdr:cNvPicPr preferRelativeResize="0"/>
      </xdr:nvPicPr>
      <xdr:blipFill>
        <a:blip r:embed="rId8"/>
        <a:stretch>
          <a:fillRect/>
        </a:stretch>
      </xdr:blipFill>
      <xdr:spPr>
        <a:xfrm>
          <a:off x="7436485" y="11673840"/>
          <a:ext cx="1623060" cy="1259840"/>
        </a:xfrm>
        <a:prstGeom prst="rect">
          <a:avLst/>
        </a:prstGeom>
        <a:noFill/>
        <a:ln w="9525">
          <a:noFill/>
        </a:ln>
      </xdr:spPr>
    </xdr:pic>
  </etc:cellImage>
  <etc:cellImage>
    <xdr:pic>
      <xdr:nvPicPr>
        <xdr:cNvPr id="6" name="ID_5A99110D00B94403B855E0359ECEDCC7"/>
        <xdr:cNvPicPr preferRelativeResize="0"/>
      </xdr:nvPicPr>
      <xdr:blipFill>
        <a:blip r:embed="rId9"/>
        <a:stretch>
          <a:fillRect/>
        </a:stretch>
      </xdr:blipFill>
      <xdr:spPr>
        <a:xfrm>
          <a:off x="7436485" y="13065760"/>
          <a:ext cx="1623060" cy="1259840"/>
        </a:xfrm>
        <a:prstGeom prst="rect">
          <a:avLst/>
        </a:prstGeom>
        <a:noFill/>
        <a:ln w="9525">
          <a:noFill/>
        </a:ln>
      </xdr:spPr>
    </xdr:pic>
  </etc:cellImage>
  <etc:cellImage>
    <xdr:pic>
      <xdr:nvPicPr>
        <xdr:cNvPr id="52" name="ID_99B6131C9E104142A462D6A00BFD8D10"/>
        <xdr:cNvPicPr preferRelativeResize="0"/>
      </xdr:nvPicPr>
      <xdr:blipFill>
        <a:blip r:embed="rId10"/>
        <a:stretch>
          <a:fillRect/>
        </a:stretch>
      </xdr:blipFill>
      <xdr:spPr>
        <a:xfrm>
          <a:off x="7398385" y="14513560"/>
          <a:ext cx="1623060" cy="1259840"/>
        </a:xfrm>
        <a:prstGeom prst="rect">
          <a:avLst/>
        </a:prstGeom>
        <a:noFill/>
        <a:ln w="9525">
          <a:noFill/>
        </a:ln>
      </xdr:spPr>
    </xdr:pic>
  </etc:cellImage>
  <etc:cellImage>
    <xdr:pic>
      <xdr:nvPicPr>
        <xdr:cNvPr id="17" name="ID_5EFF05357D4743A5AE61511959AF026B"/>
        <xdr:cNvPicPr preferRelativeResize="0"/>
      </xdr:nvPicPr>
      <xdr:blipFill>
        <a:blip r:embed="rId11"/>
        <a:stretch>
          <a:fillRect/>
        </a:stretch>
      </xdr:blipFill>
      <xdr:spPr>
        <a:xfrm>
          <a:off x="7436485" y="15872460"/>
          <a:ext cx="1623060" cy="1259840"/>
        </a:xfrm>
        <a:prstGeom prst="rect">
          <a:avLst/>
        </a:prstGeom>
        <a:noFill/>
        <a:ln w="9525">
          <a:noFill/>
        </a:ln>
      </xdr:spPr>
    </xdr:pic>
  </etc:cellImage>
  <etc:cellImage>
    <xdr:pic>
      <xdr:nvPicPr>
        <xdr:cNvPr id="47" name="ID_3C95D5FAF9A944A49134111451852C8D"/>
        <xdr:cNvPicPr preferRelativeResize="0"/>
      </xdr:nvPicPr>
      <xdr:blipFill>
        <a:blip r:embed="rId12"/>
        <a:stretch>
          <a:fillRect/>
        </a:stretch>
      </xdr:blipFill>
      <xdr:spPr>
        <a:xfrm>
          <a:off x="7436485" y="17284700"/>
          <a:ext cx="1623060" cy="1259840"/>
        </a:xfrm>
        <a:prstGeom prst="rect">
          <a:avLst/>
        </a:prstGeom>
        <a:noFill/>
        <a:ln w="9525">
          <a:noFill/>
        </a:ln>
      </xdr:spPr>
    </xdr:pic>
  </etc:cellImage>
  <etc:cellImage>
    <xdr:pic>
      <xdr:nvPicPr>
        <xdr:cNvPr id="9" name="ID_2CD841DCFD51406C8B69D7900DFB5375"/>
        <xdr:cNvPicPr preferRelativeResize="0"/>
      </xdr:nvPicPr>
      <xdr:blipFill>
        <a:blip r:embed="rId13"/>
        <a:stretch>
          <a:fillRect/>
        </a:stretch>
      </xdr:blipFill>
      <xdr:spPr>
        <a:xfrm>
          <a:off x="7439660" y="18654395"/>
          <a:ext cx="1619885" cy="1262380"/>
        </a:xfrm>
        <a:prstGeom prst="rect">
          <a:avLst/>
        </a:prstGeom>
        <a:noFill/>
        <a:ln w="9525">
          <a:noFill/>
        </a:ln>
      </xdr:spPr>
    </xdr:pic>
  </etc:cellImage>
  <etc:cellImage>
    <xdr:pic>
      <xdr:nvPicPr>
        <xdr:cNvPr id="53" name="ID_96592D6663834FE19E100FDBAB60DE2E"/>
        <xdr:cNvPicPr preferRelativeResize="0"/>
      </xdr:nvPicPr>
      <xdr:blipFill>
        <a:blip r:embed="rId14"/>
        <a:stretch>
          <a:fillRect/>
        </a:stretch>
      </xdr:blipFill>
      <xdr:spPr>
        <a:xfrm>
          <a:off x="7436485" y="20048220"/>
          <a:ext cx="1623060" cy="1259840"/>
        </a:xfrm>
        <a:prstGeom prst="rect">
          <a:avLst/>
        </a:prstGeom>
        <a:noFill/>
        <a:ln w="9525">
          <a:noFill/>
        </a:ln>
      </xdr:spPr>
    </xdr:pic>
  </etc:cellImage>
  <etc:cellImage>
    <xdr:pic>
      <xdr:nvPicPr>
        <xdr:cNvPr id="4" name="ID_9696EA08945A4EABA910D9F8A3CFB74F"/>
        <xdr:cNvPicPr preferRelativeResize="0"/>
      </xdr:nvPicPr>
      <xdr:blipFill>
        <a:blip r:embed="rId15"/>
        <a:stretch>
          <a:fillRect/>
        </a:stretch>
      </xdr:blipFill>
      <xdr:spPr>
        <a:xfrm>
          <a:off x="7439660" y="21465540"/>
          <a:ext cx="1619885" cy="1259840"/>
        </a:xfrm>
        <a:prstGeom prst="rect">
          <a:avLst/>
        </a:prstGeom>
        <a:noFill/>
        <a:ln w="9525">
          <a:noFill/>
        </a:ln>
      </xdr:spPr>
    </xdr:pic>
  </etc:cellImage>
  <etc:cellImage>
    <xdr:pic>
      <xdr:nvPicPr>
        <xdr:cNvPr id="54" name="ID_DB13A74A46C6409BB85EADA08A93AD52"/>
        <xdr:cNvPicPr preferRelativeResize="0"/>
      </xdr:nvPicPr>
      <xdr:blipFill>
        <a:blip r:embed="rId16"/>
        <a:stretch>
          <a:fillRect/>
        </a:stretch>
      </xdr:blipFill>
      <xdr:spPr>
        <a:xfrm>
          <a:off x="7439660" y="22839680"/>
          <a:ext cx="1619885" cy="1259840"/>
        </a:xfrm>
        <a:prstGeom prst="rect">
          <a:avLst/>
        </a:prstGeom>
        <a:noFill/>
        <a:ln w="9525">
          <a:noFill/>
        </a:ln>
      </xdr:spPr>
    </xdr:pic>
  </etc:cellImage>
  <etc:cellImage>
    <xdr:pic>
      <xdr:nvPicPr>
        <xdr:cNvPr id="63" name="ID_54316D2867434514939DA8F2C914417B"/>
        <xdr:cNvPicPr preferRelativeResize="0"/>
      </xdr:nvPicPr>
      <xdr:blipFill>
        <a:blip r:embed="rId17"/>
        <a:stretch>
          <a:fillRect/>
        </a:stretch>
      </xdr:blipFill>
      <xdr:spPr>
        <a:xfrm>
          <a:off x="7436485" y="24242395"/>
          <a:ext cx="1623060" cy="1259840"/>
        </a:xfrm>
        <a:prstGeom prst="rect">
          <a:avLst/>
        </a:prstGeom>
        <a:noFill/>
        <a:ln w="9525">
          <a:noFill/>
        </a:ln>
      </xdr:spPr>
    </xdr:pic>
  </etc:cellImage>
  <etc:cellImage>
    <xdr:pic>
      <xdr:nvPicPr>
        <xdr:cNvPr id="62" name="ID_65323196E58D4312B67D5A44D66C1FF3"/>
        <xdr:cNvPicPr preferRelativeResize="0"/>
      </xdr:nvPicPr>
      <xdr:blipFill>
        <a:blip r:embed="rId18"/>
        <a:stretch>
          <a:fillRect/>
        </a:stretch>
      </xdr:blipFill>
      <xdr:spPr>
        <a:xfrm>
          <a:off x="7436485" y="25641935"/>
          <a:ext cx="1623060" cy="1259840"/>
        </a:xfrm>
        <a:prstGeom prst="rect">
          <a:avLst/>
        </a:prstGeom>
        <a:noFill/>
        <a:ln w="9525">
          <a:noFill/>
        </a:ln>
      </xdr:spPr>
    </xdr:pic>
  </etc:cellImage>
  <etc:cellImage>
    <xdr:pic>
      <xdr:nvPicPr>
        <xdr:cNvPr id="20" name="ID_52B30A2575B548F0BA8D0F132ACFC5AC"/>
        <xdr:cNvPicPr preferRelativeResize="0"/>
      </xdr:nvPicPr>
      <xdr:blipFill>
        <a:blip r:embed="rId19"/>
        <a:stretch>
          <a:fillRect/>
        </a:stretch>
      </xdr:blipFill>
      <xdr:spPr>
        <a:xfrm>
          <a:off x="7439660" y="27016075"/>
          <a:ext cx="1619885" cy="1262380"/>
        </a:xfrm>
        <a:prstGeom prst="rect">
          <a:avLst/>
        </a:prstGeom>
        <a:noFill/>
        <a:ln w="9525">
          <a:noFill/>
        </a:ln>
      </xdr:spPr>
    </xdr:pic>
  </etc:cellImage>
  <etc:cellImage>
    <xdr:pic>
      <xdr:nvPicPr>
        <xdr:cNvPr id="55" name="ID_2991AF2F13634AE9B9CFD88AE4ACF211"/>
        <xdr:cNvPicPr preferRelativeResize="0"/>
      </xdr:nvPicPr>
      <xdr:blipFill>
        <a:blip r:embed="rId20"/>
        <a:stretch>
          <a:fillRect/>
        </a:stretch>
      </xdr:blipFill>
      <xdr:spPr>
        <a:xfrm>
          <a:off x="7436485" y="28421965"/>
          <a:ext cx="1623060" cy="1259840"/>
        </a:xfrm>
        <a:prstGeom prst="rect">
          <a:avLst/>
        </a:prstGeom>
        <a:noFill/>
        <a:ln w="9525">
          <a:noFill/>
        </a:ln>
      </xdr:spPr>
    </xdr:pic>
  </etc:cellImage>
  <etc:cellImage>
    <xdr:pic>
      <xdr:nvPicPr>
        <xdr:cNvPr id="10" name="ID_89BED02DDE90437CB07A363222C30C0D"/>
        <xdr:cNvPicPr/>
      </xdr:nvPicPr>
      <xdr:blipFill>
        <a:blip r:embed="rId21" r:link="rId22"/>
        <a:stretch>
          <a:fillRect/>
        </a:stretch>
      </xdr:blipFill>
      <xdr:spPr>
        <a:xfrm>
          <a:off x="7435215" y="31272480"/>
          <a:ext cx="1619885" cy="1259840"/>
        </a:xfrm>
        <a:prstGeom prst="rect">
          <a:avLst/>
        </a:prstGeom>
        <a:noFill/>
        <a:ln>
          <a:noFill/>
        </a:ln>
      </xdr:spPr>
    </xdr:pic>
  </etc:cellImage>
  <etc:cellImage>
    <xdr:pic>
      <xdr:nvPicPr>
        <xdr:cNvPr id="104" name="ID_5F8340E292E64CE2A3CD74E6AA0E5655"/>
        <xdr:cNvPicPr preferRelativeResize="0"/>
      </xdr:nvPicPr>
      <xdr:blipFill>
        <a:blip r:embed="rId23"/>
        <a:stretch>
          <a:fillRect/>
        </a:stretch>
      </xdr:blipFill>
      <xdr:spPr>
        <a:xfrm>
          <a:off x="7436485" y="68800345"/>
          <a:ext cx="1623060" cy="1259840"/>
        </a:xfrm>
        <a:prstGeom prst="rect">
          <a:avLst/>
        </a:prstGeom>
        <a:noFill/>
        <a:ln w="9525">
          <a:noFill/>
        </a:ln>
      </xdr:spPr>
    </xdr:pic>
  </etc:cellImage>
  <etc:cellImage>
    <xdr:pic>
      <xdr:nvPicPr>
        <xdr:cNvPr id="103" name="ID_A42B3234D38F498B842C14CEC0AA94F1"/>
        <xdr:cNvPicPr preferRelativeResize="0"/>
      </xdr:nvPicPr>
      <xdr:blipFill>
        <a:blip r:embed="rId24"/>
        <a:stretch>
          <a:fillRect/>
        </a:stretch>
      </xdr:blipFill>
      <xdr:spPr>
        <a:xfrm>
          <a:off x="7436485" y="67420490"/>
          <a:ext cx="1623060" cy="1259840"/>
        </a:xfrm>
        <a:prstGeom prst="rect">
          <a:avLst/>
        </a:prstGeom>
        <a:noFill/>
        <a:ln w="9525">
          <a:noFill/>
        </a:ln>
      </xdr:spPr>
    </xdr:pic>
  </etc:cellImage>
  <etc:cellImage>
    <xdr:pic>
      <xdr:nvPicPr>
        <xdr:cNvPr id="102" name="ID_D5DB7817D8BC42B28F4ED5E4F026C5EF"/>
        <xdr:cNvPicPr preferRelativeResize="0"/>
      </xdr:nvPicPr>
      <xdr:blipFill>
        <a:blip r:embed="rId25"/>
        <a:stretch>
          <a:fillRect/>
        </a:stretch>
      </xdr:blipFill>
      <xdr:spPr>
        <a:xfrm>
          <a:off x="7436485" y="57759600"/>
          <a:ext cx="1623060" cy="1259840"/>
        </a:xfrm>
        <a:prstGeom prst="rect">
          <a:avLst/>
        </a:prstGeom>
        <a:noFill/>
        <a:ln w="9525">
          <a:noFill/>
        </a:ln>
      </xdr:spPr>
    </xdr:pic>
  </etc:cellImage>
  <etc:cellImage>
    <xdr:pic>
      <xdr:nvPicPr>
        <xdr:cNvPr id="101" name="ID_142CFD1008C8474C9F02FC31DD1BDD08"/>
        <xdr:cNvPicPr preferRelativeResize="0"/>
      </xdr:nvPicPr>
      <xdr:blipFill>
        <a:blip r:embed="rId26"/>
        <a:stretch>
          <a:fillRect/>
        </a:stretch>
      </xdr:blipFill>
      <xdr:spPr>
        <a:xfrm>
          <a:off x="7436485" y="56410860"/>
          <a:ext cx="1623060" cy="1259840"/>
        </a:xfrm>
        <a:prstGeom prst="rect">
          <a:avLst/>
        </a:prstGeom>
        <a:noFill/>
        <a:ln w="9525">
          <a:noFill/>
        </a:ln>
      </xdr:spPr>
    </xdr:pic>
  </etc:cellImage>
  <etc:cellImage>
    <xdr:pic>
      <xdr:nvPicPr>
        <xdr:cNvPr id="67" name="ID_15ADE51815834C529BBFED19FB82891C"/>
        <xdr:cNvPicPr preferRelativeResize="0"/>
      </xdr:nvPicPr>
      <xdr:blipFill>
        <a:blip r:embed="rId27"/>
        <a:stretch>
          <a:fillRect/>
        </a:stretch>
      </xdr:blipFill>
      <xdr:spPr>
        <a:xfrm>
          <a:off x="7436485" y="71600060"/>
          <a:ext cx="1623060" cy="1259840"/>
        </a:xfrm>
        <a:prstGeom prst="rect">
          <a:avLst/>
        </a:prstGeom>
        <a:noFill/>
        <a:ln w="9525">
          <a:noFill/>
        </a:ln>
      </xdr:spPr>
    </xdr:pic>
  </etc:cellImage>
  <etc:cellImage>
    <xdr:pic>
      <xdr:nvPicPr>
        <xdr:cNvPr id="66" name="ID_1605CFB1DA00475A8950FA9B6709C00F"/>
        <xdr:cNvPicPr preferRelativeResize="0"/>
      </xdr:nvPicPr>
      <xdr:blipFill>
        <a:blip r:embed="rId28"/>
        <a:stretch>
          <a:fillRect/>
        </a:stretch>
      </xdr:blipFill>
      <xdr:spPr>
        <a:xfrm>
          <a:off x="7439660" y="70185915"/>
          <a:ext cx="1619885" cy="1259840"/>
        </a:xfrm>
        <a:prstGeom prst="rect">
          <a:avLst/>
        </a:prstGeom>
        <a:noFill/>
        <a:ln w="9525">
          <a:noFill/>
        </a:ln>
      </xdr:spPr>
    </xdr:pic>
  </etc:cellImage>
  <etc:cellImage>
    <xdr:pic>
      <xdr:nvPicPr>
        <xdr:cNvPr id="65" name="ID_87959FF0C8AE45A49398EBF69AB490D4"/>
        <xdr:cNvPicPr preferRelativeResize="0"/>
      </xdr:nvPicPr>
      <xdr:blipFill>
        <a:blip r:embed="rId29"/>
        <a:stretch>
          <a:fillRect/>
        </a:stretch>
      </xdr:blipFill>
      <xdr:spPr>
        <a:xfrm>
          <a:off x="7436485" y="60558045"/>
          <a:ext cx="1623060" cy="1179195"/>
        </a:xfrm>
        <a:prstGeom prst="rect">
          <a:avLst/>
        </a:prstGeom>
        <a:noFill/>
        <a:ln w="9525">
          <a:noFill/>
        </a:ln>
      </xdr:spPr>
    </xdr:pic>
  </etc:cellImage>
  <etc:cellImage>
    <xdr:pic>
      <xdr:nvPicPr>
        <xdr:cNvPr id="64" name="ID_F698ECB22F1E44FC988DAF02D6027B2C"/>
        <xdr:cNvPicPr preferRelativeResize="0"/>
      </xdr:nvPicPr>
      <xdr:blipFill>
        <a:blip r:embed="rId30"/>
        <a:stretch>
          <a:fillRect/>
        </a:stretch>
      </xdr:blipFill>
      <xdr:spPr>
        <a:xfrm>
          <a:off x="7436485" y="59169935"/>
          <a:ext cx="1623060" cy="1259840"/>
        </a:xfrm>
        <a:prstGeom prst="rect">
          <a:avLst/>
        </a:prstGeom>
        <a:noFill/>
        <a:ln w="9525">
          <a:noFill/>
        </a:ln>
      </xdr:spPr>
    </xdr:pic>
  </etc:cellImage>
  <etc:cellImage>
    <xdr:pic>
      <xdr:nvPicPr>
        <xdr:cNvPr id="61" name="ID_C8E8951101C84073A31F1D1F12C4C400"/>
        <xdr:cNvPicPr preferRelativeResize="0"/>
      </xdr:nvPicPr>
      <xdr:blipFill>
        <a:blip r:embed="rId31"/>
        <a:stretch>
          <a:fillRect/>
        </a:stretch>
      </xdr:blipFill>
      <xdr:spPr>
        <a:xfrm>
          <a:off x="7436485" y="55002430"/>
          <a:ext cx="1623060" cy="1259840"/>
        </a:xfrm>
        <a:prstGeom prst="rect">
          <a:avLst/>
        </a:prstGeom>
        <a:noFill/>
        <a:ln w="9525">
          <a:noFill/>
        </a:ln>
      </xdr:spPr>
    </xdr:pic>
  </etc:cellImage>
  <etc:cellImage>
    <xdr:pic>
      <xdr:nvPicPr>
        <xdr:cNvPr id="60" name="ID_7CE90411CDBA4DE19671E85618ADEDCF"/>
        <xdr:cNvPicPr preferRelativeResize="0"/>
      </xdr:nvPicPr>
      <xdr:blipFill>
        <a:blip r:embed="rId32"/>
        <a:stretch>
          <a:fillRect/>
        </a:stretch>
      </xdr:blipFill>
      <xdr:spPr>
        <a:xfrm>
          <a:off x="7436485" y="53603525"/>
          <a:ext cx="1623060" cy="1259840"/>
        </a:xfrm>
        <a:prstGeom prst="rect">
          <a:avLst/>
        </a:prstGeom>
        <a:noFill/>
        <a:ln w="9525">
          <a:noFill/>
        </a:ln>
      </xdr:spPr>
    </xdr:pic>
  </etc:cellImage>
  <etc:cellImage>
    <xdr:pic>
      <xdr:nvPicPr>
        <xdr:cNvPr id="59" name="ID_27959DCA322B4949ABF9561EAEC02C05"/>
        <xdr:cNvPicPr preferRelativeResize="0"/>
      </xdr:nvPicPr>
      <xdr:blipFill>
        <a:blip r:embed="rId33"/>
        <a:stretch>
          <a:fillRect/>
        </a:stretch>
      </xdr:blipFill>
      <xdr:spPr>
        <a:xfrm>
          <a:off x="7436485" y="63214885"/>
          <a:ext cx="1623060" cy="1259840"/>
        </a:xfrm>
        <a:prstGeom prst="rect">
          <a:avLst/>
        </a:prstGeom>
        <a:noFill/>
        <a:ln w="9525">
          <a:noFill/>
        </a:ln>
      </xdr:spPr>
    </xdr:pic>
  </etc:cellImage>
  <etc:cellImage>
    <xdr:pic>
      <xdr:nvPicPr>
        <xdr:cNvPr id="58" name="ID_C0D9A96CC0BD4BAEB5710DB3580B7816"/>
        <xdr:cNvPicPr preferRelativeResize="0"/>
      </xdr:nvPicPr>
      <xdr:blipFill>
        <a:blip r:embed="rId34"/>
        <a:stretch>
          <a:fillRect/>
        </a:stretch>
      </xdr:blipFill>
      <xdr:spPr>
        <a:xfrm>
          <a:off x="7436485" y="49380140"/>
          <a:ext cx="1623060" cy="1259840"/>
        </a:xfrm>
        <a:prstGeom prst="rect">
          <a:avLst/>
        </a:prstGeom>
        <a:noFill/>
        <a:ln w="9525">
          <a:noFill/>
        </a:ln>
      </xdr:spPr>
    </xdr:pic>
  </etc:cellImage>
  <etc:cellImage>
    <xdr:pic>
      <xdr:nvPicPr>
        <xdr:cNvPr id="57" name="ID_0706C5875E5D44899B8FCC0CF3E9C64A"/>
        <xdr:cNvPicPr preferRelativeResize="0"/>
      </xdr:nvPicPr>
      <xdr:blipFill>
        <a:blip r:embed="rId35"/>
        <a:stretch>
          <a:fillRect/>
        </a:stretch>
      </xdr:blipFill>
      <xdr:spPr>
        <a:xfrm>
          <a:off x="7436485" y="34017585"/>
          <a:ext cx="1623060" cy="1259840"/>
        </a:xfrm>
        <a:prstGeom prst="rect">
          <a:avLst/>
        </a:prstGeom>
        <a:noFill/>
        <a:ln w="9525">
          <a:noFill/>
        </a:ln>
      </xdr:spPr>
    </xdr:pic>
  </etc:cellImage>
  <etc:cellImage>
    <xdr:pic>
      <xdr:nvPicPr>
        <xdr:cNvPr id="46" name="ID_18AC2437DA3C444189D62727A640DEDD"/>
        <xdr:cNvPicPr preferRelativeResize="0"/>
      </xdr:nvPicPr>
      <xdr:blipFill>
        <a:blip r:embed="rId36"/>
        <a:stretch>
          <a:fillRect/>
        </a:stretch>
      </xdr:blipFill>
      <xdr:spPr>
        <a:xfrm>
          <a:off x="7436485" y="66008250"/>
          <a:ext cx="1623060" cy="1259840"/>
        </a:xfrm>
        <a:prstGeom prst="rect">
          <a:avLst/>
        </a:prstGeom>
        <a:noFill/>
        <a:ln w="9525">
          <a:noFill/>
        </a:ln>
      </xdr:spPr>
    </xdr:pic>
  </etc:cellImage>
  <etc:cellImage>
    <xdr:pic>
      <xdr:nvPicPr>
        <xdr:cNvPr id="45" name="ID_4205289CAB4644D0ADA08E5EB6FC2631"/>
        <xdr:cNvPicPr preferRelativeResize="0"/>
      </xdr:nvPicPr>
      <xdr:blipFill>
        <a:blip r:embed="rId37"/>
        <a:stretch>
          <a:fillRect/>
        </a:stretch>
      </xdr:blipFill>
      <xdr:spPr>
        <a:xfrm>
          <a:off x="7439660" y="64597280"/>
          <a:ext cx="1619885" cy="1259840"/>
        </a:xfrm>
        <a:prstGeom prst="rect">
          <a:avLst/>
        </a:prstGeom>
        <a:noFill/>
        <a:ln w="9525">
          <a:noFill/>
        </a:ln>
      </xdr:spPr>
    </xdr:pic>
  </etc:cellImage>
  <etc:cellImage>
    <xdr:pic>
      <xdr:nvPicPr>
        <xdr:cNvPr id="42" name="ID_DF66F483BE8A4D93B0E4C244270C377A"/>
        <xdr:cNvPicPr preferRelativeResize="0"/>
      </xdr:nvPicPr>
      <xdr:blipFill>
        <a:blip r:embed="rId38"/>
        <a:stretch>
          <a:fillRect/>
        </a:stretch>
      </xdr:blipFill>
      <xdr:spPr>
        <a:xfrm>
          <a:off x="7436485" y="52197000"/>
          <a:ext cx="1623060" cy="1259840"/>
        </a:xfrm>
        <a:prstGeom prst="rect">
          <a:avLst/>
        </a:prstGeom>
        <a:noFill/>
        <a:ln w="9525">
          <a:noFill/>
        </a:ln>
      </xdr:spPr>
    </xdr:pic>
  </etc:cellImage>
  <etc:cellImage>
    <xdr:pic>
      <xdr:nvPicPr>
        <xdr:cNvPr id="41" name="ID_F2D7E955A62C449B9B74548AEF566218"/>
        <xdr:cNvPicPr preferRelativeResize="0"/>
      </xdr:nvPicPr>
      <xdr:blipFill>
        <a:blip r:embed="rId39"/>
        <a:stretch>
          <a:fillRect/>
        </a:stretch>
      </xdr:blipFill>
      <xdr:spPr>
        <a:xfrm>
          <a:off x="7436485" y="50798095"/>
          <a:ext cx="1623060" cy="1259840"/>
        </a:xfrm>
        <a:prstGeom prst="rect">
          <a:avLst/>
        </a:prstGeom>
        <a:noFill/>
        <a:ln w="9525">
          <a:noFill/>
        </a:ln>
      </xdr:spPr>
    </xdr:pic>
  </etc:cellImage>
  <etc:cellImage>
    <xdr:pic>
      <xdr:nvPicPr>
        <xdr:cNvPr id="39" name="ID_66D7721570EF4C8FB7712A4725945A80"/>
        <xdr:cNvPicPr preferRelativeResize="0"/>
      </xdr:nvPicPr>
      <xdr:blipFill>
        <a:blip r:embed="rId40"/>
        <a:stretch>
          <a:fillRect/>
        </a:stretch>
      </xdr:blipFill>
      <xdr:spPr>
        <a:xfrm>
          <a:off x="7436485" y="61785500"/>
          <a:ext cx="1623060" cy="1262380"/>
        </a:xfrm>
        <a:prstGeom prst="rect">
          <a:avLst/>
        </a:prstGeom>
        <a:noFill/>
        <a:ln w="9525">
          <a:noFill/>
        </a:ln>
      </xdr:spPr>
    </xdr:pic>
  </etc:cellImage>
  <etc:cellImage>
    <xdr:pic>
      <xdr:nvPicPr>
        <xdr:cNvPr id="38" name="ID_25069D3BC89146BCBB828C645595F98D"/>
        <xdr:cNvPicPr preferRelativeResize="0"/>
      </xdr:nvPicPr>
      <xdr:blipFill>
        <a:blip r:embed="rId41"/>
        <a:stretch>
          <a:fillRect/>
        </a:stretch>
      </xdr:blipFill>
      <xdr:spPr>
        <a:xfrm>
          <a:off x="7436485" y="42382440"/>
          <a:ext cx="1623060" cy="1259840"/>
        </a:xfrm>
        <a:prstGeom prst="rect">
          <a:avLst/>
        </a:prstGeom>
        <a:noFill/>
        <a:ln w="9525">
          <a:noFill/>
        </a:ln>
      </xdr:spPr>
    </xdr:pic>
  </etc:cellImage>
  <etc:cellImage>
    <xdr:pic>
      <xdr:nvPicPr>
        <xdr:cNvPr id="37" name="ID_E82B6A45074141D3845074F07CFA8B27"/>
        <xdr:cNvPicPr preferRelativeResize="0"/>
      </xdr:nvPicPr>
      <xdr:blipFill>
        <a:blip r:embed="rId42"/>
        <a:stretch>
          <a:fillRect/>
        </a:stretch>
      </xdr:blipFill>
      <xdr:spPr>
        <a:xfrm>
          <a:off x="7436485" y="43795315"/>
          <a:ext cx="1623060" cy="1259840"/>
        </a:xfrm>
        <a:prstGeom prst="rect">
          <a:avLst/>
        </a:prstGeom>
        <a:noFill/>
        <a:ln w="9525">
          <a:noFill/>
        </a:ln>
      </xdr:spPr>
    </xdr:pic>
  </etc:cellImage>
  <etc:cellImage>
    <xdr:pic>
      <xdr:nvPicPr>
        <xdr:cNvPr id="35" name="ID_63DBBC6063BF423091E0601F9D37B8A0"/>
        <xdr:cNvPicPr preferRelativeResize="0"/>
      </xdr:nvPicPr>
      <xdr:blipFill>
        <a:blip r:embed="rId43"/>
        <a:stretch>
          <a:fillRect/>
        </a:stretch>
      </xdr:blipFill>
      <xdr:spPr>
        <a:xfrm>
          <a:off x="7436485" y="47977425"/>
          <a:ext cx="1623060" cy="1259840"/>
        </a:xfrm>
        <a:prstGeom prst="rect">
          <a:avLst/>
        </a:prstGeom>
        <a:noFill/>
        <a:ln w="9525">
          <a:noFill/>
        </a:ln>
      </xdr:spPr>
    </xdr:pic>
  </etc:cellImage>
  <etc:cellImage>
    <xdr:pic>
      <xdr:nvPicPr>
        <xdr:cNvPr id="34" name="ID_5ADBD25285C6488C9FDF6796FF45B9B4"/>
        <xdr:cNvPicPr preferRelativeResize="0"/>
      </xdr:nvPicPr>
      <xdr:blipFill>
        <a:blip r:embed="rId44"/>
        <a:stretch>
          <a:fillRect/>
        </a:stretch>
      </xdr:blipFill>
      <xdr:spPr>
        <a:xfrm>
          <a:off x="7436485" y="46626145"/>
          <a:ext cx="1623060" cy="1259840"/>
        </a:xfrm>
        <a:prstGeom prst="rect">
          <a:avLst/>
        </a:prstGeom>
        <a:noFill/>
        <a:ln w="9525">
          <a:noFill/>
        </a:ln>
      </xdr:spPr>
    </xdr:pic>
  </etc:cellImage>
  <etc:cellImage>
    <xdr:pic>
      <xdr:nvPicPr>
        <xdr:cNvPr id="5" name="ID_A59575DC79B6447BBFD3BFF1A45C9CF4"/>
        <xdr:cNvPicPr preferRelativeResize="0"/>
      </xdr:nvPicPr>
      <xdr:blipFill>
        <a:blip r:embed="rId45"/>
        <a:stretch>
          <a:fillRect/>
        </a:stretch>
      </xdr:blipFill>
      <xdr:spPr>
        <a:xfrm>
          <a:off x="7436485" y="29827220"/>
          <a:ext cx="1623060" cy="1259840"/>
        </a:xfrm>
        <a:prstGeom prst="rect">
          <a:avLst/>
        </a:prstGeom>
        <a:noFill/>
        <a:ln w="9525">
          <a:noFill/>
        </a:ln>
      </xdr:spPr>
    </xdr:pic>
  </etc:cellImage>
  <etc:cellImage>
    <xdr:pic>
      <xdr:nvPicPr>
        <xdr:cNvPr id="25" name="ID_C602544160AE458E8C080AE22D3671CB"/>
        <xdr:cNvPicPr preferRelativeResize="0"/>
      </xdr:nvPicPr>
      <xdr:blipFill>
        <a:blip r:embed="rId46"/>
        <a:stretch>
          <a:fillRect/>
        </a:stretch>
      </xdr:blipFill>
      <xdr:spPr>
        <a:xfrm>
          <a:off x="7439660" y="32618680"/>
          <a:ext cx="1619885" cy="1262380"/>
        </a:xfrm>
        <a:prstGeom prst="rect">
          <a:avLst/>
        </a:prstGeom>
        <a:noFill/>
        <a:ln w="9525">
          <a:noFill/>
        </a:ln>
      </xdr:spPr>
    </xdr:pic>
  </etc:cellImage>
  <etc:cellImage>
    <xdr:pic>
      <xdr:nvPicPr>
        <xdr:cNvPr id="27" name="ID_1B7D8833B01244B581C7905218CE5F5C"/>
        <xdr:cNvPicPr preferRelativeResize="0"/>
      </xdr:nvPicPr>
      <xdr:blipFill>
        <a:blip r:embed="rId47"/>
        <a:stretch>
          <a:fillRect/>
        </a:stretch>
      </xdr:blipFill>
      <xdr:spPr>
        <a:xfrm>
          <a:off x="7439660" y="35437445"/>
          <a:ext cx="1619885" cy="1259840"/>
        </a:xfrm>
        <a:prstGeom prst="rect">
          <a:avLst/>
        </a:prstGeom>
        <a:noFill/>
        <a:ln w="9525">
          <a:noFill/>
        </a:ln>
      </xdr:spPr>
    </xdr:pic>
  </etc:cellImage>
  <etc:cellImage>
    <xdr:pic>
      <xdr:nvPicPr>
        <xdr:cNvPr id="29" name="ID_F6ACD55CB60A4B0F9B40BFA7647A0AE2"/>
        <xdr:cNvPicPr preferRelativeResize="0"/>
      </xdr:nvPicPr>
      <xdr:blipFill>
        <a:blip r:embed="rId48"/>
        <a:stretch>
          <a:fillRect/>
        </a:stretch>
      </xdr:blipFill>
      <xdr:spPr>
        <a:xfrm>
          <a:off x="7439660" y="36828730"/>
          <a:ext cx="1619885" cy="1259840"/>
        </a:xfrm>
        <a:prstGeom prst="rect">
          <a:avLst/>
        </a:prstGeom>
        <a:noFill/>
        <a:ln w="9525">
          <a:noFill/>
        </a:ln>
      </xdr:spPr>
    </xdr:pic>
  </etc:cellImage>
  <etc:cellImage>
    <xdr:pic>
      <xdr:nvPicPr>
        <xdr:cNvPr id="30" name="ID_4ED4F19E7BCF484CBA7D110F984A0AC5"/>
        <xdr:cNvPicPr preferRelativeResize="0"/>
      </xdr:nvPicPr>
      <xdr:blipFill>
        <a:blip r:embed="rId49"/>
        <a:stretch>
          <a:fillRect/>
        </a:stretch>
      </xdr:blipFill>
      <xdr:spPr>
        <a:xfrm>
          <a:off x="7436485" y="38197790"/>
          <a:ext cx="1623060" cy="1259840"/>
        </a:xfrm>
        <a:prstGeom prst="rect">
          <a:avLst/>
        </a:prstGeom>
        <a:noFill/>
        <a:ln w="9525">
          <a:noFill/>
        </a:ln>
      </xdr:spPr>
    </xdr:pic>
  </etc:cellImage>
  <etc:cellImage>
    <xdr:pic>
      <xdr:nvPicPr>
        <xdr:cNvPr id="31" name="ID_46EEEE88CEC3476A8A3BA1D8F197574D"/>
        <xdr:cNvPicPr preferRelativeResize="0"/>
      </xdr:nvPicPr>
      <xdr:blipFill>
        <a:blip r:embed="rId50"/>
        <a:stretch>
          <a:fillRect/>
        </a:stretch>
      </xdr:blipFill>
      <xdr:spPr>
        <a:xfrm>
          <a:off x="7436485" y="41002585"/>
          <a:ext cx="1623060" cy="1259840"/>
        </a:xfrm>
        <a:prstGeom prst="rect">
          <a:avLst/>
        </a:prstGeom>
        <a:noFill/>
        <a:ln w="9525">
          <a:noFill/>
        </a:ln>
      </xdr:spPr>
    </xdr:pic>
  </etc:cellImage>
  <etc:cellImage>
    <xdr:pic>
      <xdr:nvPicPr>
        <xdr:cNvPr id="32" name="ID_B70442C382EE4504B1F82111F7599FC0"/>
        <xdr:cNvPicPr preferRelativeResize="0"/>
      </xdr:nvPicPr>
      <xdr:blipFill>
        <a:blip r:embed="rId51"/>
        <a:stretch>
          <a:fillRect/>
        </a:stretch>
      </xdr:blipFill>
      <xdr:spPr>
        <a:xfrm>
          <a:off x="7439660" y="39624635"/>
          <a:ext cx="1619885" cy="1259840"/>
        </a:xfrm>
        <a:prstGeom prst="rect">
          <a:avLst/>
        </a:prstGeom>
        <a:noFill/>
        <a:ln w="9525">
          <a:noFill/>
        </a:ln>
      </xdr:spPr>
    </xdr:pic>
  </etc:cellImage>
  <etc:cellImage>
    <xdr:pic>
      <xdr:nvPicPr>
        <xdr:cNvPr id="33" name="ID_F3EE3165993A4356AB8ADC712AF927E0"/>
        <xdr:cNvPicPr preferRelativeResize="0"/>
      </xdr:nvPicPr>
      <xdr:blipFill>
        <a:blip r:embed="rId52"/>
        <a:stretch>
          <a:fillRect/>
        </a:stretch>
      </xdr:blipFill>
      <xdr:spPr>
        <a:xfrm>
          <a:off x="7436485" y="45185330"/>
          <a:ext cx="1623060" cy="1262380"/>
        </a:xfrm>
        <a:prstGeom prst="rect">
          <a:avLst/>
        </a:prstGeom>
        <a:noFill/>
        <a:ln w="9525">
          <a:noFill/>
        </a:ln>
      </xdr:spPr>
    </xdr:pic>
  </etc:cellImage>
</etc:cellImages>
</file>

<file path=xl/comments1.xml><?xml version="1.0" encoding="utf-8"?>
<comments xmlns="http://schemas.openxmlformats.org/spreadsheetml/2006/main">
  <authors>
    <author>12479</author>
  </authors>
  <commentList>
    <comment ref="I35" authorId="0">
      <text>
        <r>
          <rPr>
            <b/>
            <sz val="9"/>
            <rFont val="宋体"/>
            <charset val="134"/>
          </rPr>
          <t>12479:</t>
        </r>
        <r>
          <rPr>
            <sz val="9"/>
            <rFont val="宋体"/>
            <charset val="134"/>
          </rPr>
          <t xml:space="preserve">
打开恒功率模式</t>
        </r>
      </text>
    </comment>
    <comment ref="I37" authorId="0">
      <text>
        <r>
          <rPr>
            <b/>
            <sz val="9"/>
            <rFont val="宋体"/>
            <charset val="134"/>
          </rPr>
          <t>12479:</t>
        </r>
        <r>
          <rPr>
            <sz val="9"/>
            <rFont val="宋体"/>
            <charset val="134"/>
          </rPr>
          <t xml:space="preserve">
打开恒功率模式</t>
        </r>
      </text>
    </comment>
    <comment ref="I51" authorId="0">
      <text>
        <r>
          <rPr>
            <b/>
            <sz val="9"/>
            <rFont val="宋体"/>
            <charset val="134"/>
          </rPr>
          <t>12479:</t>
        </r>
        <r>
          <rPr>
            <sz val="9"/>
            <rFont val="宋体"/>
            <charset val="134"/>
          </rPr>
          <t xml:space="preserve">
打开恒功率模式</t>
        </r>
      </text>
    </comment>
  </commentList>
</comments>
</file>

<file path=xl/sharedStrings.xml><?xml version="1.0" encoding="utf-8"?>
<sst xmlns="http://schemas.openxmlformats.org/spreadsheetml/2006/main" count="278" uniqueCount="62">
  <si>
    <t xml:space="preserve">Remark：
    Our parameter list is only for the most widely used materials. Customers may need to try other uncommon materials by themselves, or they can contact us to apply for testing.  </t>
  </si>
  <si>
    <t xml:space="preserve"> Engraving Parameter for Common Material</t>
  </si>
  <si>
    <t>Material</t>
  </si>
  <si>
    <t>Image format</t>
  </si>
  <si>
    <t>Engraving</t>
  </si>
  <si>
    <t xml:space="preserve">Line Interval </t>
  </si>
  <si>
    <t>Speed
（mmNAm）</t>
  </si>
  <si>
    <t>Max-Power</t>
  </si>
  <si>
    <t>Image Mode</t>
  </si>
  <si>
    <t>Needs to be blackened</t>
  </si>
  <si>
    <t>Number of passes</t>
  </si>
  <si>
    <t>Case illustration</t>
  </si>
  <si>
    <t xml:space="preserve">Basswood
</t>
  </si>
  <si>
    <t>Bitmap</t>
  </si>
  <si>
    <t>0.08</t>
  </si>
  <si>
    <t>Stucki</t>
  </si>
  <si>
    <t>NO</t>
  </si>
  <si>
    <t>Vector Line</t>
  </si>
  <si>
    <t>NA</t>
  </si>
  <si>
    <t>Yellow peach wood</t>
  </si>
  <si>
    <t>Pine</t>
  </si>
  <si>
    <t>Paulownia wood</t>
  </si>
  <si>
    <t xml:space="preserve">Bamboo </t>
  </si>
  <si>
    <t>Beech</t>
  </si>
  <si>
    <t>Kraft Paper</t>
  </si>
  <si>
    <t>MDF</t>
  </si>
  <si>
    <t>Aluminum card</t>
  </si>
  <si>
    <t>0.05</t>
  </si>
  <si>
    <t>Leather</t>
  </si>
  <si>
    <t>Plastic</t>
  </si>
  <si>
    <t>Threshold</t>
  </si>
  <si>
    <t>Rubber</t>
  </si>
  <si>
    <t>Denim</t>
  </si>
  <si>
    <t xml:space="preserve">
ceramics</t>
  </si>
  <si>
    <t>Yes</t>
  </si>
  <si>
    <t xml:space="preserve">
Ceramic tile</t>
  </si>
  <si>
    <t>Black alumina</t>
  </si>
  <si>
    <t>Glass</t>
  </si>
  <si>
    <t>Black acrylic</t>
  </si>
  <si>
    <t>Two color plate</t>
  </si>
  <si>
    <t xml:space="preserve">
Carton</t>
  </si>
  <si>
    <t xml:space="preserve">Mirrors
</t>
  </si>
  <si>
    <t>Leaf</t>
  </si>
  <si>
    <t>Stucki
（Negative engraving）</t>
  </si>
  <si>
    <t>Rock</t>
  </si>
  <si>
    <t>Stainless Steel</t>
  </si>
  <si>
    <t>painted furniture</t>
  </si>
  <si>
    <t>Laser debugging paper</t>
  </si>
  <si>
    <t>Cutting Parameter for Common Material</t>
  </si>
  <si>
    <t>Number of cuts</t>
  </si>
  <si>
    <t>Cutting</t>
  </si>
  <si>
    <t>Thickness（mm）</t>
  </si>
  <si>
    <t>Basswood</t>
  </si>
  <si>
    <t>One cut</t>
  </si>
  <si>
    <t>Multiple cuts</t>
  </si>
  <si>
    <t>Felt cloth</t>
  </si>
  <si>
    <t>3</t>
  </si>
  <si>
    <t>Woolen Blanket</t>
  </si>
  <si>
    <t>2</t>
  </si>
  <si>
    <t>0.7</t>
  </si>
  <si>
    <t>Carton</t>
  </si>
  <si>
    <t>6</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</si>
</sst>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4">
    <font>
      <sz val="10"/>
      <color indexed="8"/>
      <name val="Helvetica Neue"/>
      <charset val="134"/>
    </font>
    <font>
      <b/>
      <sz val="12"/>
      <color rgb="FF000000"/>
      <name val="微软雅黑"/>
      <charset val="134"/>
    </font>
    <font>
      <b/>
      <sz val="12"/>
      <color indexed="8"/>
      <name val="微软雅黑"/>
      <charset val="134"/>
    </font>
    <font>
      <sz val="12"/>
      <color indexed="8"/>
      <name val="微软雅黑"/>
      <charset val="134"/>
    </font>
    <font>
      <b/>
      <sz val="11"/>
      <color rgb="FF000000"/>
      <name val="微软雅黑"/>
      <charset val="134"/>
    </font>
    <font>
      <b/>
      <sz val="11"/>
      <color indexed="8"/>
      <name val="微软雅黑"/>
      <charset val="134"/>
    </font>
    <font>
      <sz val="10"/>
      <color rgb="FF000000"/>
      <name val="微软雅黑"/>
      <charset val="134"/>
    </font>
    <font>
      <sz val="10"/>
      <color indexed="8"/>
      <name val="微软雅黑"/>
      <charset val="134"/>
    </font>
    <font>
      <sz val="10"/>
      <name val="微软雅黑"/>
      <charset val="134"/>
    </font>
    <font>
      <sz val="11"/>
      <color indexed="8"/>
      <name val="微软雅黑"/>
      <charset val="134"/>
    </font>
    <font>
      <sz val="10"/>
      <color rgb="FF000000"/>
      <name val="宋体"/>
      <charset val="134"/>
    </font>
    <font>
      <b/>
      <sz val="10"/>
      <color rgb="FF000000"/>
      <name val="宋体"/>
      <charset val="134"/>
    </font>
    <font>
      <sz val="11"/>
      <color theme="1"/>
      <name val="Helvetica Neue"/>
      <charset val="134"/>
      <scheme val="minor"/>
    </font>
    <font>
      <u/>
      <sz val="11"/>
      <color rgb="FF0000FF"/>
      <name val="Helvetica Neue"/>
      <charset val="0"/>
      <scheme val="minor"/>
    </font>
    <font>
      <u/>
      <sz val="11"/>
      <color rgb="FF800080"/>
      <name val="Helvetica Neue"/>
      <charset val="0"/>
      <scheme val="minor"/>
    </font>
    <font>
      <sz val="11"/>
      <color rgb="FFFF0000"/>
      <name val="Helvetica Neue"/>
      <charset val="0"/>
      <scheme val="minor"/>
    </font>
    <font>
      <b/>
      <sz val="18"/>
      <color theme="3"/>
      <name val="Helvetica Neue"/>
      <charset val="134"/>
      <scheme val="minor"/>
    </font>
    <font>
      <i/>
      <sz val="11"/>
      <color rgb="FF7F7F7F"/>
      <name val="Helvetica Neue"/>
      <charset val="0"/>
      <scheme val="minor"/>
    </font>
    <font>
      <b/>
      <sz val="15"/>
      <color theme="3"/>
      <name val="Helvetica Neue"/>
      <charset val="134"/>
      <scheme val="minor"/>
    </font>
    <font>
      <b/>
      <sz val="13"/>
      <color theme="3"/>
      <name val="Helvetica Neue"/>
      <charset val="134"/>
      <scheme val="minor"/>
    </font>
    <font>
      <b/>
      <sz val="11"/>
      <color theme="3"/>
      <name val="Helvetica Neue"/>
      <charset val="134"/>
      <scheme val="minor"/>
    </font>
    <font>
      <sz val="11"/>
      <color rgb="FF3F3F76"/>
      <name val="Helvetica Neue"/>
      <charset val="0"/>
      <scheme val="minor"/>
    </font>
    <font>
      <b/>
      <sz val="11"/>
      <color rgb="FF3F3F3F"/>
      <name val="Helvetica Neue"/>
      <charset val="0"/>
      <scheme val="minor"/>
    </font>
    <font>
      <b/>
      <sz val="11"/>
      <color rgb="FFFA7D00"/>
      <name val="Helvetica Neue"/>
      <charset val="0"/>
      <scheme val="minor"/>
    </font>
    <font>
      <b/>
      <sz val="11"/>
      <color rgb="FFFFFFFF"/>
      <name val="Helvetica Neue"/>
      <charset val="0"/>
      <scheme val="minor"/>
    </font>
    <font>
      <sz val="11"/>
      <color rgb="FFFA7D00"/>
      <name val="Helvetica Neue"/>
      <charset val="0"/>
      <scheme val="minor"/>
    </font>
    <font>
      <b/>
      <sz val="11"/>
      <color theme="1"/>
      <name val="Helvetica Neue"/>
      <charset val="0"/>
      <scheme val="minor"/>
    </font>
    <font>
      <sz val="11"/>
      <color rgb="FF006100"/>
      <name val="Helvetica Neue"/>
      <charset val="0"/>
      <scheme val="minor"/>
    </font>
    <font>
      <sz val="11"/>
      <color rgb="FF9C0006"/>
      <name val="Helvetica Neue"/>
      <charset val="0"/>
      <scheme val="minor"/>
    </font>
    <font>
      <sz val="11"/>
      <color rgb="FF9C6500"/>
      <name val="Helvetica Neue"/>
      <charset val="0"/>
      <scheme val="minor"/>
    </font>
    <font>
      <sz val="11"/>
      <color theme="0"/>
      <name val="Helvetica Neue"/>
      <charset val="0"/>
      <scheme val="minor"/>
    </font>
    <font>
      <sz val="11"/>
      <color theme="1"/>
      <name val="Helvetica Neue"/>
      <charset val="0"/>
      <scheme val="minor"/>
    </font>
    <font>
      <b/>
      <sz val="9"/>
      <name val="宋体"/>
      <charset val="134"/>
    </font>
    <font>
      <sz val="9"/>
      <name val="宋体"/>
      <charset val="134"/>
    </font>
  </fonts>
  <fills count="34">
    <fill>
      <patternFill patternType="none"/>
    </fill>
    <fill>
      <patternFill patternType="gray125"/>
    </fill>
    <fill>
      <patternFill patternType="solid">
        <fgColor indexed="1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pplyNumberFormat="0" applyFill="0" applyBorder="0" applyProtection="0">
      <alignment vertical="top" wrapText="1"/>
    </xf>
    <xf numFmtId="43" fontId="12" fillId="0" borderId="0" applyFont="0" applyFill="0" applyBorder="0" applyAlignment="0" applyProtection="0">
      <alignment vertical="center"/>
    </xf>
    <xf numFmtId="44" fontId="12" fillId="0" borderId="0" applyFont="0" applyFill="0" applyBorder="0" applyAlignment="0" applyProtection="0">
      <alignment vertical="center"/>
    </xf>
    <xf numFmtId="9" fontId="12" fillId="0" borderId="0" applyFont="0" applyFill="0" applyBorder="0" applyAlignment="0" applyProtection="0">
      <alignment vertical="center"/>
    </xf>
    <xf numFmtId="41" fontId="12" fillId="0" borderId="0" applyFont="0" applyFill="0" applyBorder="0" applyAlignment="0" applyProtection="0">
      <alignment vertical="center"/>
    </xf>
    <xf numFmtId="42" fontId="12" fillId="0" borderId="0" applyFont="0" applyFill="0" applyBorder="0" applyAlignment="0" applyProtection="0">
      <alignment vertical="center"/>
    </xf>
    <xf numFmtId="0" fontId="13" fillId="0" borderId="0" applyNumberFormat="0" applyFill="0" applyBorder="0" applyAlignment="0" applyProtection="0">
      <alignment vertical="center"/>
    </xf>
    <xf numFmtId="0" fontId="14" fillId="0" borderId="0" applyNumberFormat="0" applyFill="0" applyBorder="0" applyAlignment="0" applyProtection="0">
      <alignment vertical="center"/>
    </xf>
    <xf numFmtId="0" fontId="12" fillId="3"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9" applyNumberFormat="0" applyFill="0" applyAlignment="0" applyProtection="0">
      <alignment vertical="center"/>
    </xf>
    <xf numFmtId="0" fontId="19" fillId="0" borderId="9" applyNumberFormat="0" applyFill="0" applyAlignment="0" applyProtection="0">
      <alignment vertical="center"/>
    </xf>
    <xf numFmtId="0" fontId="20" fillId="0" borderId="10" applyNumberFormat="0" applyFill="0" applyAlignment="0" applyProtection="0">
      <alignment vertical="center"/>
    </xf>
    <xf numFmtId="0" fontId="20" fillId="0" borderId="0" applyNumberFormat="0" applyFill="0" applyBorder="0" applyAlignment="0" applyProtection="0">
      <alignment vertical="center"/>
    </xf>
    <xf numFmtId="0" fontId="21" fillId="4" borderId="11" applyNumberFormat="0" applyAlignment="0" applyProtection="0">
      <alignment vertical="center"/>
    </xf>
    <xf numFmtId="0" fontId="22" fillId="5" borderId="12" applyNumberFormat="0" applyAlignment="0" applyProtection="0">
      <alignment vertical="center"/>
    </xf>
    <xf numFmtId="0" fontId="23" fillId="5" borderId="11" applyNumberFormat="0" applyAlignment="0" applyProtection="0">
      <alignment vertical="center"/>
    </xf>
    <xf numFmtId="0" fontId="24" fillId="6" borderId="13" applyNumberFormat="0" applyAlignment="0" applyProtection="0">
      <alignment vertical="center"/>
    </xf>
    <xf numFmtId="0" fontId="25" fillId="0" borderId="14" applyNumberFormat="0" applyFill="0" applyAlignment="0" applyProtection="0">
      <alignment vertical="center"/>
    </xf>
    <xf numFmtId="0" fontId="26" fillId="0" borderId="15" applyNumberFormat="0" applyFill="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1" fillId="11" borderId="0" applyNumberFormat="0" applyBorder="0" applyAlignment="0" applyProtection="0">
      <alignment vertical="center"/>
    </xf>
    <xf numFmtId="0" fontId="31" fillId="12" borderId="0" applyNumberFormat="0" applyBorder="0" applyAlignment="0" applyProtection="0">
      <alignment vertical="center"/>
    </xf>
    <xf numFmtId="0" fontId="30" fillId="13" borderId="0" applyNumberFormat="0" applyBorder="0" applyAlignment="0" applyProtection="0">
      <alignment vertical="center"/>
    </xf>
    <xf numFmtId="0" fontId="30" fillId="14" borderId="0" applyNumberFormat="0" applyBorder="0" applyAlignment="0" applyProtection="0">
      <alignment vertical="center"/>
    </xf>
    <xf numFmtId="0" fontId="31" fillId="15" borderId="0" applyNumberFormat="0" applyBorder="0" applyAlignment="0" applyProtection="0">
      <alignment vertical="center"/>
    </xf>
    <xf numFmtId="0" fontId="31" fillId="16" borderId="0" applyNumberFormat="0" applyBorder="0" applyAlignment="0" applyProtection="0">
      <alignment vertical="center"/>
    </xf>
    <xf numFmtId="0" fontId="30" fillId="17" borderId="0" applyNumberFormat="0" applyBorder="0" applyAlignment="0" applyProtection="0">
      <alignment vertical="center"/>
    </xf>
    <xf numFmtId="0" fontId="30" fillId="18" borderId="0" applyNumberFormat="0" applyBorder="0" applyAlignment="0" applyProtection="0">
      <alignment vertical="center"/>
    </xf>
    <xf numFmtId="0" fontId="31" fillId="19" borderId="0" applyNumberFormat="0" applyBorder="0" applyAlignment="0" applyProtection="0">
      <alignment vertical="center"/>
    </xf>
    <xf numFmtId="0" fontId="31" fillId="20" borderId="0" applyNumberFormat="0" applyBorder="0" applyAlignment="0" applyProtection="0">
      <alignment vertical="center"/>
    </xf>
    <xf numFmtId="0" fontId="30" fillId="21" borderId="0" applyNumberFormat="0" applyBorder="0" applyAlignment="0" applyProtection="0">
      <alignment vertical="center"/>
    </xf>
    <xf numFmtId="0" fontId="30" fillId="22" borderId="0" applyNumberFormat="0" applyBorder="0" applyAlignment="0" applyProtection="0">
      <alignment vertical="center"/>
    </xf>
    <xf numFmtId="0" fontId="31" fillId="23" borderId="0" applyNumberFormat="0" applyBorder="0" applyAlignment="0" applyProtection="0">
      <alignment vertical="center"/>
    </xf>
    <xf numFmtId="0" fontId="31" fillId="24" borderId="0" applyNumberFormat="0" applyBorder="0" applyAlignment="0" applyProtection="0">
      <alignment vertical="center"/>
    </xf>
    <xf numFmtId="0" fontId="30" fillId="25" borderId="0" applyNumberFormat="0" applyBorder="0" applyAlignment="0" applyProtection="0">
      <alignment vertical="center"/>
    </xf>
    <xf numFmtId="0" fontId="30" fillId="26" borderId="0" applyNumberFormat="0" applyBorder="0" applyAlignment="0" applyProtection="0">
      <alignment vertical="center"/>
    </xf>
    <xf numFmtId="0" fontId="31" fillId="27" borderId="0" applyNumberFormat="0" applyBorder="0" applyAlignment="0" applyProtection="0">
      <alignment vertical="center"/>
    </xf>
    <xf numFmtId="0" fontId="31" fillId="28" borderId="0" applyNumberFormat="0" applyBorder="0" applyAlignment="0" applyProtection="0">
      <alignment vertical="center"/>
    </xf>
    <xf numFmtId="0" fontId="30" fillId="29" borderId="0" applyNumberFormat="0" applyBorder="0" applyAlignment="0" applyProtection="0">
      <alignment vertical="center"/>
    </xf>
    <xf numFmtId="0" fontId="30" fillId="30" borderId="0" applyNumberFormat="0" applyBorder="0" applyAlignment="0" applyProtection="0">
      <alignment vertical="center"/>
    </xf>
    <xf numFmtId="0" fontId="31" fillId="31" borderId="0" applyNumberFormat="0" applyBorder="0" applyAlignment="0" applyProtection="0">
      <alignment vertical="center"/>
    </xf>
    <xf numFmtId="0" fontId="31" fillId="32" borderId="0" applyNumberFormat="0" applyBorder="0" applyAlignment="0" applyProtection="0">
      <alignment vertical="center"/>
    </xf>
    <xf numFmtId="0" fontId="30" fillId="33" borderId="0" applyNumberFormat="0" applyBorder="0" applyAlignment="0" applyProtection="0">
      <alignment vertical="center"/>
    </xf>
  </cellStyleXfs>
  <cellXfs count="38">
    <xf numFmtId="0" fontId="0" fillId="0" borderId="0" xfId="0" applyFont="1" applyAlignment="1">
      <alignment vertical="top" wrapText="1"/>
    </xf>
    <xf numFmtId="0" fontId="0" fillId="0" borderId="0" xfId="0" applyNumberFormat="1" applyFont="1" applyAlignment="1">
      <alignment vertical="top" wrapText="1"/>
    </xf>
    <xf numFmtId="0" fontId="0" fillId="0" borderId="0" xfId="0" applyNumberFormat="1" applyFont="1" applyAlignment="1">
      <alignment horizontal="center" vertical="center" wrapText="1"/>
    </xf>
    <xf numFmtId="49" fontId="0" fillId="0" borderId="0" xfId="0" applyNumberFormat="1" applyFont="1" applyAlignment="1">
      <alignment vertical="top" wrapText="1"/>
    </xf>
    <xf numFmtId="0" fontId="1" fillId="0" borderId="1" xfId="0" applyFont="1" applyBorder="1" applyAlignment="1">
      <alignment vertical="center" wrapText="1"/>
    </xf>
    <xf numFmtId="49" fontId="2" fillId="0" borderId="1" xfId="0" applyNumberFormat="1" applyFont="1" applyBorder="1" applyAlignment="1">
      <alignment vertical="center" wrapText="1"/>
    </xf>
    <xf numFmtId="0" fontId="2" fillId="0" borderId="1" xfId="0" applyFont="1" applyBorder="1" applyAlignment="1">
      <alignment vertical="center" wrapText="1"/>
    </xf>
    <xf numFmtId="0" fontId="1" fillId="0" borderId="2" xfId="0" applyFont="1" applyBorder="1" applyAlignment="1">
      <alignment horizontal="center" vertical="center"/>
    </xf>
    <xf numFmtId="49" fontId="3" fillId="0" borderId="2" xfId="0" applyNumberFormat="1" applyFont="1" applyBorder="1" applyAlignment="1">
      <alignment horizontal="center" vertical="center"/>
    </xf>
    <xf numFmtId="0" fontId="3" fillId="0" borderId="2" xfId="0" applyFont="1" applyBorder="1" applyAlignment="1">
      <alignment horizontal="center" vertical="center"/>
    </xf>
    <xf numFmtId="49" fontId="4" fillId="2" borderId="3" xfId="0" applyNumberFormat="1" applyFont="1" applyFill="1" applyBorder="1" applyAlignment="1">
      <alignment horizontal="center" vertical="center" wrapText="1"/>
    </xf>
    <xf numFmtId="0" fontId="5" fillId="2" borderId="3" xfId="0" applyFont="1" applyFill="1" applyBorder="1" applyAlignment="1">
      <alignment vertical="center" wrapText="1"/>
    </xf>
    <xf numFmtId="0" fontId="5" fillId="2" borderId="4" xfId="0" applyFont="1" applyFill="1" applyBorder="1" applyAlignment="1">
      <alignment horizontal="center" vertical="center" wrapText="1"/>
    </xf>
    <xf numFmtId="49" fontId="4" fillId="2" borderId="4" xfId="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49" fontId="7"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9" fontId="7"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NumberFormat="1" applyFont="1" applyFill="1" applyBorder="1" applyAlignment="1" applyProtection="1">
      <alignment horizontal="center" vertical="center" wrapText="1"/>
    </xf>
    <xf numFmtId="49" fontId="8" fillId="0" borderId="1" xfId="0" applyNumberFormat="1" applyFont="1" applyFill="1" applyBorder="1" applyAlignment="1">
      <alignment horizontal="center" vertical="center" wrapText="1"/>
    </xf>
    <xf numFmtId="0" fontId="4" fillId="0" borderId="5" xfId="0" applyNumberFormat="1" applyFont="1" applyBorder="1" applyAlignment="1">
      <alignment horizontal="center" vertical="center" wrapText="1"/>
    </xf>
    <xf numFmtId="0" fontId="4" fillId="0" borderId="6" xfId="0" applyNumberFormat="1" applyFont="1" applyBorder="1" applyAlignment="1">
      <alignment horizontal="center" vertical="top" wrapText="1"/>
    </xf>
    <xf numFmtId="0" fontId="9" fillId="0" borderId="6" xfId="0" applyNumberFormat="1" applyFont="1" applyBorder="1" applyAlignment="1">
      <alignment horizontal="center" vertical="top" wrapText="1"/>
    </xf>
    <xf numFmtId="49" fontId="5" fillId="2" borderId="3" xfId="0" applyNumberFormat="1" applyFont="1" applyFill="1" applyBorder="1" applyAlignment="1">
      <alignment horizontal="center" vertical="center" wrapText="1"/>
    </xf>
    <xf numFmtId="0" fontId="0" fillId="0" borderId="1" xfId="0" applyFont="1" applyFill="1" applyBorder="1" applyAlignment="1">
      <alignment horizontal="center" vertical="center" wrapText="1"/>
    </xf>
    <xf numFmtId="0" fontId="0" fillId="0" borderId="1" xfId="0" applyFont="1" applyFill="1" applyBorder="1" applyAlignment="1">
      <alignment horizontal="center" vertical="center"/>
    </xf>
    <xf numFmtId="0" fontId="10" fillId="0" borderId="1" xfId="0" applyFont="1" applyFill="1" applyBorder="1" applyAlignment="1">
      <alignment vertical="center" wrapText="1"/>
    </xf>
    <xf numFmtId="0" fontId="11"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0" fillId="0" borderId="1" xfId="0" applyFont="1" applyBorder="1" applyAlignment="1">
      <alignment vertical="top" wrapText="1"/>
    </xf>
    <xf numFmtId="0" fontId="9" fillId="0" borderId="7" xfId="0" applyNumberFormat="1" applyFont="1" applyBorder="1" applyAlignment="1">
      <alignment horizontal="center" vertical="top" wrapText="1"/>
    </xf>
    <xf numFmtId="0" fontId="7" fillId="0" borderId="1" xfId="0" applyNumberFormat="1" applyFont="1" applyFill="1" applyBorder="1" applyAlignment="1">
      <alignment horizontal="center" vertical="center" wrapText="1"/>
    </xf>
    <xf numFmtId="0" fontId="0" fillId="0" borderId="1" xfId="0" applyNumberFormat="1" applyFont="1" applyFill="1" applyBorder="1" applyAlignment="1">
      <alignment horizontal="center" vertical="top" wrapText="1"/>
    </xf>
    <xf numFmtId="49" fontId="0" fillId="0" borderId="1" xfId="0" applyNumberFormat="1" applyFont="1" applyBorder="1" applyAlignment="1">
      <alignment horizontal="center" vertical="center" wrapText="1"/>
    </xf>
    <xf numFmtId="0" fontId="0" fillId="0" borderId="1" xfId="0" applyNumberFormat="1" applyFont="1" applyBorder="1" applyAlignment="1">
      <alignment horizontal="center" vertical="center" wrapText="1"/>
    </xf>
    <xf numFmtId="9" fontId="0" fillId="0" borderId="1" xfId="0" applyNumberFormat="1" applyFont="1" applyBorder="1" applyAlignment="1">
      <alignment horizontal="center" vertical="center" wrapText="1"/>
    </xf>
    <xf numFmtId="0" fontId="0" fillId="0" borderId="1" xfId="0" applyNumberFormat="1" applyFont="1" applyBorder="1" applyAlignment="1">
      <alignment horizontal="center" vertical="top"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colors>
    <indexedColors>
      <rgbColor rgb="00000000"/>
      <rgbColor rgb="00FFFFFF"/>
      <rgbColor rgb="00FF0000"/>
      <rgbColor rgb="0000FF00"/>
      <rgbColor rgb="000000FF"/>
      <rgbColor rgb="00FFFF00"/>
      <rgbColor rgb="00FF00FF"/>
      <rgbColor rgb="0000FFFF"/>
      <rgbColor rgb="00000000"/>
      <rgbColor rgb="005E88B1"/>
      <rgbColor rgb="00EEF3F4"/>
      <rgbColor rgb="000000FF"/>
      <rgbColor rgb="00BDC0BF"/>
      <rgbColor rgb="00A5A5A5"/>
      <rgbColor rgb="003F3F3F"/>
      <rgbColor rgb="00DBDBDB"/>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FF0000"/>
    </mruColors>
  </colors>
  <extLst>
    <ext xmlns:x14="http://schemas.microsoft.com/office/spreadsheetml/2009/9/main" uri="{EB79DEF2-80B8-43e5-95BD-54CBDDF9020C}">
      <x14:slicerStyles defaultSlicerStyle="SlicerStyleLight1"/>
    </ext>
  </extLst>
</styleSheet>
</file>

<file path=xl/_rels/cellimages.xml.rels><?xml version="1.0" encoding="UTF-8" standalone="yes"?>
<Relationships xmlns="http://schemas.openxmlformats.org/package/2006/relationships"><Relationship Id="rId9" Type="http://schemas.openxmlformats.org/officeDocument/2006/relationships/image" Target="media/image42.png"/><Relationship Id="rId8" Type="http://schemas.openxmlformats.org/officeDocument/2006/relationships/image" Target="media/image41.png"/><Relationship Id="rId7" Type="http://schemas.openxmlformats.org/officeDocument/2006/relationships/image" Target="media/image40.png"/><Relationship Id="rId6" Type="http://schemas.openxmlformats.org/officeDocument/2006/relationships/image" Target="media/image39.png"/><Relationship Id="rId52" Type="http://schemas.openxmlformats.org/officeDocument/2006/relationships/image" Target="media/image84.png"/><Relationship Id="rId51" Type="http://schemas.openxmlformats.org/officeDocument/2006/relationships/image" Target="media/image83.png"/><Relationship Id="rId50" Type="http://schemas.openxmlformats.org/officeDocument/2006/relationships/image" Target="media/image82.png"/><Relationship Id="rId5" Type="http://schemas.openxmlformats.org/officeDocument/2006/relationships/image" Target="media/image38.png"/><Relationship Id="rId49" Type="http://schemas.openxmlformats.org/officeDocument/2006/relationships/image" Target="media/image81.png"/><Relationship Id="rId48" Type="http://schemas.openxmlformats.org/officeDocument/2006/relationships/image" Target="media/image80.png"/><Relationship Id="rId47" Type="http://schemas.openxmlformats.org/officeDocument/2006/relationships/image" Target="media/image79.png"/><Relationship Id="rId46" Type="http://schemas.openxmlformats.org/officeDocument/2006/relationships/image" Target="media/image78.png"/><Relationship Id="rId45" Type="http://schemas.openxmlformats.org/officeDocument/2006/relationships/image" Target="media/image77.png"/><Relationship Id="rId44" Type="http://schemas.openxmlformats.org/officeDocument/2006/relationships/image" Target="media/image76.png"/><Relationship Id="rId43" Type="http://schemas.openxmlformats.org/officeDocument/2006/relationships/image" Target="media/image75.png"/><Relationship Id="rId42" Type="http://schemas.openxmlformats.org/officeDocument/2006/relationships/image" Target="media/image74.png"/><Relationship Id="rId41" Type="http://schemas.openxmlformats.org/officeDocument/2006/relationships/image" Target="media/image73.png"/><Relationship Id="rId40" Type="http://schemas.openxmlformats.org/officeDocument/2006/relationships/image" Target="media/image72.png"/><Relationship Id="rId4" Type="http://schemas.openxmlformats.org/officeDocument/2006/relationships/image" Target="media/image37.png"/><Relationship Id="rId39" Type="http://schemas.openxmlformats.org/officeDocument/2006/relationships/image" Target="media/image71.png"/><Relationship Id="rId38" Type="http://schemas.openxmlformats.org/officeDocument/2006/relationships/image" Target="media/image70.png"/><Relationship Id="rId37" Type="http://schemas.openxmlformats.org/officeDocument/2006/relationships/image" Target="media/image69.png"/><Relationship Id="rId36" Type="http://schemas.openxmlformats.org/officeDocument/2006/relationships/image" Target="media/image68.png"/><Relationship Id="rId35" Type="http://schemas.openxmlformats.org/officeDocument/2006/relationships/image" Target="media/image67.png"/><Relationship Id="rId34" Type="http://schemas.openxmlformats.org/officeDocument/2006/relationships/image" Target="media/image66.png"/><Relationship Id="rId33" Type="http://schemas.openxmlformats.org/officeDocument/2006/relationships/image" Target="media/image65.png"/><Relationship Id="rId32" Type="http://schemas.openxmlformats.org/officeDocument/2006/relationships/image" Target="media/image64.png"/><Relationship Id="rId31" Type="http://schemas.openxmlformats.org/officeDocument/2006/relationships/image" Target="media/image63.png"/><Relationship Id="rId30" Type="http://schemas.openxmlformats.org/officeDocument/2006/relationships/image" Target="media/image62.png"/><Relationship Id="rId3" Type="http://schemas.openxmlformats.org/officeDocument/2006/relationships/image" Target="media/image36.png"/><Relationship Id="rId29" Type="http://schemas.openxmlformats.org/officeDocument/2006/relationships/image" Target="media/image61.png"/><Relationship Id="rId28" Type="http://schemas.openxmlformats.org/officeDocument/2006/relationships/image" Target="media/image60.png"/><Relationship Id="rId27" Type="http://schemas.openxmlformats.org/officeDocument/2006/relationships/image" Target="media/image59.png"/><Relationship Id="rId26" Type="http://schemas.openxmlformats.org/officeDocument/2006/relationships/image" Target="media/image58.png"/><Relationship Id="rId25" Type="http://schemas.openxmlformats.org/officeDocument/2006/relationships/image" Target="media/image57.png"/><Relationship Id="rId24" Type="http://schemas.openxmlformats.org/officeDocument/2006/relationships/image" Target="media/image56.png"/><Relationship Id="rId23" Type="http://schemas.openxmlformats.org/officeDocument/2006/relationships/image" Target="media/image55.png"/><Relationship Id="rId22" Type="http://schemas.openxmlformats.org/officeDocument/2006/relationships/image" Target="NULL" TargetMode="External"/><Relationship Id="rId21" Type="http://schemas.openxmlformats.org/officeDocument/2006/relationships/image" Target="media/image54.png"/><Relationship Id="rId20" Type="http://schemas.openxmlformats.org/officeDocument/2006/relationships/image" Target="media/image53.png"/><Relationship Id="rId2" Type="http://schemas.openxmlformats.org/officeDocument/2006/relationships/image" Target="media/image35.png"/><Relationship Id="rId19" Type="http://schemas.openxmlformats.org/officeDocument/2006/relationships/image" Target="media/image52.png"/><Relationship Id="rId18" Type="http://schemas.openxmlformats.org/officeDocument/2006/relationships/image" Target="media/image51.png"/><Relationship Id="rId17" Type="http://schemas.openxmlformats.org/officeDocument/2006/relationships/image" Target="media/image50.png"/><Relationship Id="rId16" Type="http://schemas.openxmlformats.org/officeDocument/2006/relationships/image" Target="media/image49.png"/><Relationship Id="rId15" Type="http://schemas.openxmlformats.org/officeDocument/2006/relationships/image" Target="media/image48.png"/><Relationship Id="rId14" Type="http://schemas.openxmlformats.org/officeDocument/2006/relationships/image" Target="media/image47.png"/><Relationship Id="rId13" Type="http://schemas.openxmlformats.org/officeDocument/2006/relationships/image" Target="media/image46.png"/><Relationship Id="rId12" Type="http://schemas.openxmlformats.org/officeDocument/2006/relationships/image" Target="media/image45.png"/><Relationship Id="rId11" Type="http://schemas.openxmlformats.org/officeDocument/2006/relationships/image" Target="media/image44.png"/><Relationship Id="rId10" Type="http://schemas.openxmlformats.org/officeDocument/2006/relationships/image" Target="media/image43.png"/><Relationship Id="rId1" Type="http://schemas.openxmlformats.org/officeDocument/2006/relationships/image" Target="media/image34.png"/></Relationships>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www.wps.cn/officeDocument/2020/cellImage" Target="cellimag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png"/><Relationship Id="rId8" Type="http://schemas.openxmlformats.org/officeDocument/2006/relationships/image" Target="../media/image8.png"/><Relationship Id="rId7" Type="http://schemas.openxmlformats.org/officeDocument/2006/relationships/image" Target="../media/image7.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 Id="rId33" Type="http://schemas.openxmlformats.org/officeDocument/2006/relationships/image" Target="../media/image33.png"/><Relationship Id="rId32" Type="http://schemas.openxmlformats.org/officeDocument/2006/relationships/image" Target="../media/image32.png"/><Relationship Id="rId31" Type="http://schemas.openxmlformats.org/officeDocument/2006/relationships/image" Target="../media/image31.png"/><Relationship Id="rId30" Type="http://schemas.openxmlformats.org/officeDocument/2006/relationships/image" Target="../media/image30.png"/><Relationship Id="rId3" Type="http://schemas.openxmlformats.org/officeDocument/2006/relationships/image" Target="../media/image3.png"/><Relationship Id="rId29" Type="http://schemas.openxmlformats.org/officeDocument/2006/relationships/image" Target="../media/image29.png"/><Relationship Id="rId28" Type="http://schemas.openxmlformats.org/officeDocument/2006/relationships/image" Target="../media/image28.png"/><Relationship Id="rId27" Type="http://schemas.openxmlformats.org/officeDocument/2006/relationships/image" Target="../media/image27.png"/><Relationship Id="rId26" Type="http://schemas.openxmlformats.org/officeDocument/2006/relationships/image" Target="../media/image26.png"/><Relationship Id="rId25" Type="http://schemas.openxmlformats.org/officeDocument/2006/relationships/image" Target="../media/image25.png"/><Relationship Id="rId24" Type="http://schemas.openxmlformats.org/officeDocument/2006/relationships/image" Target="../media/image24.png"/><Relationship Id="rId23" Type="http://schemas.openxmlformats.org/officeDocument/2006/relationships/image" Target="../media/image23.png"/><Relationship Id="rId22" Type="http://schemas.openxmlformats.org/officeDocument/2006/relationships/image" Target="../media/image22.png"/><Relationship Id="rId21" Type="http://schemas.openxmlformats.org/officeDocument/2006/relationships/image" Target="../media/image21.png"/><Relationship Id="rId20" Type="http://schemas.openxmlformats.org/officeDocument/2006/relationships/image" Target="../media/image20.png"/><Relationship Id="rId2" Type="http://schemas.openxmlformats.org/officeDocument/2006/relationships/image" Target="../media/image2.png"/><Relationship Id="rId19" Type="http://schemas.openxmlformats.org/officeDocument/2006/relationships/image" Target="../media/image19.png"/><Relationship Id="rId18" Type="http://schemas.openxmlformats.org/officeDocument/2006/relationships/image" Target="../media/image18.png"/><Relationship Id="rId17" Type="http://schemas.openxmlformats.org/officeDocument/2006/relationships/image" Target="../media/image17.png"/><Relationship Id="rId16" Type="http://schemas.openxmlformats.org/officeDocument/2006/relationships/image" Target="../media/image16.png"/><Relationship Id="rId15" Type="http://schemas.openxmlformats.org/officeDocument/2006/relationships/image" Target="../media/image15.png"/><Relationship Id="rId14" Type="http://schemas.openxmlformats.org/officeDocument/2006/relationships/image" Target="../media/image14.png"/><Relationship Id="rId13" Type="http://schemas.openxmlformats.org/officeDocument/2006/relationships/image" Target="../media/image13.png"/><Relationship Id="rId12" Type="http://schemas.openxmlformats.org/officeDocument/2006/relationships/image" Target="../media/image12.png"/><Relationship Id="rId11" Type="http://schemas.openxmlformats.org/officeDocument/2006/relationships/image" Target="../media/image11.png"/><Relationship Id="rId10" Type="http://schemas.openxmlformats.org/officeDocument/2006/relationships/image" Target="../media/image10.png"/><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6</xdr:col>
      <xdr:colOff>43815</xdr:colOff>
      <xdr:row>66</xdr:row>
      <xdr:rowOff>25400</xdr:rowOff>
    </xdr:from>
    <xdr:to>
      <xdr:col>6</xdr:col>
      <xdr:colOff>943610</xdr:colOff>
      <xdr:row>66</xdr:row>
      <xdr:rowOff>927735</xdr:rowOff>
    </xdr:to>
    <xdr:pic>
      <xdr:nvPicPr>
        <xdr:cNvPr id="68" name="图片 67"/>
        <xdr:cNvPicPr/>
      </xdr:nvPicPr>
      <xdr:blipFill>
        <a:blip r:embed="rId1"/>
        <a:stretch>
          <a:fillRect/>
        </a:stretch>
      </xdr:blipFill>
      <xdr:spPr>
        <a:xfrm>
          <a:off x="5400040" y="81474310"/>
          <a:ext cx="899795" cy="902335"/>
        </a:xfrm>
        <a:prstGeom prst="rect">
          <a:avLst/>
        </a:prstGeom>
        <a:noFill/>
        <a:ln w="9525">
          <a:noFill/>
        </a:ln>
      </xdr:spPr>
    </xdr:pic>
    <xdr:clientData fLocksWithSheet="0"/>
  </xdr:twoCellAnchor>
  <xdr:twoCellAnchor>
    <xdr:from>
      <xdr:col>6</xdr:col>
      <xdr:colOff>975360</xdr:colOff>
      <xdr:row>66</xdr:row>
      <xdr:rowOff>40640</xdr:rowOff>
    </xdr:from>
    <xdr:to>
      <xdr:col>8</xdr:col>
      <xdr:colOff>629285</xdr:colOff>
      <xdr:row>66</xdr:row>
      <xdr:rowOff>922655</xdr:rowOff>
    </xdr:to>
    <xdr:pic>
      <xdr:nvPicPr>
        <xdr:cNvPr id="69" name="图片 68"/>
        <xdr:cNvPicPr>
          <a:picLocks noChangeAspect="1"/>
        </xdr:cNvPicPr>
      </xdr:nvPicPr>
      <xdr:blipFill>
        <a:blip r:embed="rId2"/>
        <a:stretch>
          <a:fillRect/>
        </a:stretch>
      </xdr:blipFill>
      <xdr:spPr>
        <a:xfrm>
          <a:off x="6331585" y="81489550"/>
          <a:ext cx="1619250" cy="882015"/>
        </a:xfrm>
        <a:prstGeom prst="rect">
          <a:avLst/>
        </a:prstGeom>
        <a:noFill/>
        <a:ln w="9525">
          <a:noFill/>
        </a:ln>
      </xdr:spPr>
    </xdr:pic>
    <xdr:clientData fLocksWithSheet="0"/>
  </xdr:twoCellAnchor>
  <xdr:twoCellAnchor>
    <xdr:from>
      <xdr:col>8</xdr:col>
      <xdr:colOff>653415</xdr:colOff>
      <xdr:row>66</xdr:row>
      <xdr:rowOff>53975</xdr:rowOff>
    </xdr:from>
    <xdr:to>
      <xdr:col>8</xdr:col>
      <xdr:colOff>1006475</xdr:colOff>
      <xdr:row>66</xdr:row>
      <xdr:rowOff>911225</xdr:rowOff>
    </xdr:to>
    <xdr:pic>
      <xdr:nvPicPr>
        <xdr:cNvPr id="70" name="图片 69"/>
        <xdr:cNvPicPr>
          <a:picLocks noChangeAspect="1"/>
        </xdr:cNvPicPr>
      </xdr:nvPicPr>
      <xdr:blipFill>
        <a:blip r:embed="rId3"/>
        <a:stretch>
          <a:fillRect/>
        </a:stretch>
      </xdr:blipFill>
      <xdr:spPr>
        <a:xfrm>
          <a:off x="7974965" y="81502885"/>
          <a:ext cx="353060" cy="857250"/>
        </a:xfrm>
        <a:prstGeom prst="rect">
          <a:avLst/>
        </a:prstGeom>
        <a:noFill/>
        <a:ln w="9525">
          <a:noFill/>
        </a:ln>
      </xdr:spPr>
    </xdr:pic>
    <xdr:clientData fLocksWithSheet="0"/>
  </xdr:twoCellAnchor>
  <xdr:twoCellAnchor>
    <xdr:from>
      <xdr:col>6</xdr:col>
      <xdr:colOff>952500</xdr:colOff>
      <xdr:row>67</xdr:row>
      <xdr:rowOff>38735</xdr:rowOff>
    </xdr:from>
    <xdr:to>
      <xdr:col>8</xdr:col>
      <xdr:colOff>606425</xdr:colOff>
      <xdr:row>67</xdr:row>
      <xdr:rowOff>913765</xdr:rowOff>
    </xdr:to>
    <xdr:pic>
      <xdr:nvPicPr>
        <xdr:cNvPr id="72" name="图片 71"/>
        <xdr:cNvPicPr>
          <a:picLocks noChangeAspect="1"/>
        </xdr:cNvPicPr>
      </xdr:nvPicPr>
      <xdr:blipFill>
        <a:blip r:embed="rId4"/>
        <a:stretch>
          <a:fillRect/>
        </a:stretch>
      </xdr:blipFill>
      <xdr:spPr>
        <a:xfrm>
          <a:off x="6308725" y="82427445"/>
          <a:ext cx="1619250" cy="875030"/>
        </a:xfrm>
        <a:prstGeom prst="rect">
          <a:avLst/>
        </a:prstGeom>
        <a:noFill/>
        <a:ln w="9525">
          <a:noFill/>
        </a:ln>
      </xdr:spPr>
    </xdr:pic>
    <xdr:clientData fLocksWithSheet="0"/>
  </xdr:twoCellAnchor>
  <xdr:twoCellAnchor>
    <xdr:from>
      <xdr:col>8</xdr:col>
      <xdr:colOff>675640</xdr:colOff>
      <xdr:row>67</xdr:row>
      <xdr:rowOff>55880</xdr:rowOff>
    </xdr:from>
    <xdr:to>
      <xdr:col>8</xdr:col>
      <xdr:colOff>823595</xdr:colOff>
      <xdr:row>67</xdr:row>
      <xdr:rowOff>932815</xdr:rowOff>
    </xdr:to>
    <xdr:pic>
      <xdr:nvPicPr>
        <xdr:cNvPr id="73" name="图片 72"/>
        <xdr:cNvPicPr>
          <a:picLocks noChangeAspect="1"/>
        </xdr:cNvPicPr>
      </xdr:nvPicPr>
      <xdr:blipFill>
        <a:blip r:embed="rId5"/>
        <a:stretch>
          <a:fillRect/>
        </a:stretch>
      </xdr:blipFill>
      <xdr:spPr>
        <a:xfrm rot="5400000">
          <a:off x="7632700" y="82809080"/>
          <a:ext cx="876935" cy="147955"/>
        </a:xfrm>
        <a:prstGeom prst="rect">
          <a:avLst/>
        </a:prstGeom>
        <a:noFill/>
        <a:ln w="9525">
          <a:noFill/>
        </a:ln>
      </xdr:spPr>
    </xdr:pic>
    <xdr:clientData fLocksWithSheet="0"/>
  </xdr:twoCellAnchor>
  <xdr:twoCellAnchor>
    <xdr:from>
      <xdr:col>6</xdr:col>
      <xdr:colOff>20955</xdr:colOff>
      <xdr:row>65</xdr:row>
      <xdr:rowOff>12700</xdr:rowOff>
    </xdr:from>
    <xdr:to>
      <xdr:col>6</xdr:col>
      <xdr:colOff>920750</xdr:colOff>
      <xdr:row>65</xdr:row>
      <xdr:rowOff>915035</xdr:rowOff>
    </xdr:to>
    <xdr:pic>
      <xdr:nvPicPr>
        <xdr:cNvPr id="74" name="图片 73"/>
        <xdr:cNvPicPr/>
      </xdr:nvPicPr>
      <xdr:blipFill>
        <a:blip r:embed="rId6"/>
        <a:stretch>
          <a:fillRect/>
        </a:stretch>
      </xdr:blipFill>
      <xdr:spPr>
        <a:xfrm>
          <a:off x="5377180" y="80521810"/>
          <a:ext cx="899795" cy="902335"/>
        </a:xfrm>
        <a:prstGeom prst="rect">
          <a:avLst/>
        </a:prstGeom>
        <a:noFill/>
        <a:ln w="9525">
          <a:noFill/>
        </a:ln>
      </xdr:spPr>
    </xdr:pic>
    <xdr:clientData fLocksWithSheet="0"/>
  </xdr:twoCellAnchor>
  <xdr:twoCellAnchor>
    <xdr:from>
      <xdr:col>6</xdr:col>
      <xdr:colOff>975360</xdr:colOff>
      <xdr:row>65</xdr:row>
      <xdr:rowOff>12700</xdr:rowOff>
    </xdr:from>
    <xdr:to>
      <xdr:col>8</xdr:col>
      <xdr:colOff>629285</xdr:colOff>
      <xdr:row>65</xdr:row>
      <xdr:rowOff>921385</xdr:rowOff>
    </xdr:to>
    <xdr:pic>
      <xdr:nvPicPr>
        <xdr:cNvPr id="75" name="图片 74"/>
        <xdr:cNvPicPr>
          <a:picLocks noChangeAspect="1"/>
        </xdr:cNvPicPr>
      </xdr:nvPicPr>
      <xdr:blipFill>
        <a:blip r:embed="rId7"/>
        <a:stretch>
          <a:fillRect/>
        </a:stretch>
      </xdr:blipFill>
      <xdr:spPr>
        <a:xfrm>
          <a:off x="6331585" y="80521810"/>
          <a:ext cx="1619250" cy="908685"/>
        </a:xfrm>
        <a:prstGeom prst="rect">
          <a:avLst/>
        </a:prstGeom>
        <a:noFill/>
        <a:ln w="9525">
          <a:noFill/>
        </a:ln>
      </xdr:spPr>
    </xdr:pic>
    <xdr:clientData fLocksWithSheet="0"/>
  </xdr:twoCellAnchor>
  <xdr:twoCellAnchor>
    <xdr:from>
      <xdr:col>8</xdr:col>
      <xdr:colOff>690880</xdr:colOff>
      <xdr:row>65</xdr:row>
      <xdr:rowOff>28575</xdr:rowOff>
    </xdr:from>
    <xdr:to>
      <xdr:col>8</xdr:col>
      <xdr:colOff>945515</xdr:colOff>
      <xdr:row>65</xdr:row>
      <xdr:rowOff>893445</xdr:rowOff>
    </xdr:to>
    <xdr:pic>
      <xdr:nvPicPr>
        <xdr:cNvPr id="76" name="图片 75"/>
        <xdr:cNvPicPr>
          <a:picLocks noChangeAspect="1"/>
        </xdr:cNvPicPr>
      </xdr:nvPicPr>
      <xdr:blipFill>
        <a:blip r:embed="rId8"/>
        <a:stretch>
          <a:fillRect/>
        </a:stretch>
      </xdr:blipFill>
      <xdr:spPr>
        <a:xfrm>
          <a:off x="8012430" y="80537685"/>
          <a:ext cx="254635" cy="864870"/>
        </a:xfrm>
        <a:prstGeom prst="rect">
          <a:avLst/>
        </a:prstGeom>
        <a:noFill/>
        <a:ln w="9525">
          <a:noFill/>
        </a:ln>
      </xdr:spPr>
    </xdr:pic>
    <xdr:clientData fLocksWithSheet="0"/>
  </xdr:twoCellAnchor>
  <xdr:twoCellAnchor>
    <xdr:from>
      <xdr:col>6</xdr:col>
      <xdr:colOff>36195</xdr:colOff>
      <xdr:row>64</xdr:row>
      <xdr:rowOff>15875</xdr:rowOff>
    </xdr:from>
    <xdr:to>
      <xdr:col>6</xdr:col>
      <xdr:colOff>935990</xdr:colOff>
      <xdr:row>64</xdr:row>
      <xdr:rowOff>915670</xdr:rowOff>
    </xdr:to>
    <xdr:pic>
      <xdr:nvPicPr>
        <xdr:cNvPr id="77" name="图片 76"/>
        <xdr:cNvPicPr/>
      </xdr:nvPicPr>
      <xdr:blipFill>
        <a:blip r:embed="rId9"/>
        <a:stretch>
          <a:fillRect/>
        </a:stretch>
      </xdr:blipFill>
      <xdr:spPr>
        <a:xfrm>
          <a:off x="5392420" y="79585185"/>
          <a:ext cx="899795" cy="899795"/>
        </a:xfrm>
        <a:prstGeom prst="rect">
          <a:avLst/>
        </a:prstGeom>
        <a:noFill/>
        <a:ln w="9525">
          <a:noFill/>
        </a:ln>
      </xdr:spPr>
    </xdr:pic>
    <xdr:clientData fLocksWithSheet="0"/>
  </xdr:twoCellAnchor>
  <xdr:twoCellAnchor>
    <xdr:from>
      <xdr:col>6</xdr:col>
      <xdr:colOff>967740</xdr:colOff>
      <xdr:row>64</xdr:row>
      <xdr:rowOff>61595</xdr:rowOff>
    </xdr:from>
    <xdr:to>
      <xdr:col>8</xdr:col>
      <xdr:colOff>621665</xdr:colOff>
      <xdr:row>64</xdr:row>
      <xdr:rowOff>918210</xdr:rowOff>
    </xdr:to>
    <xdr:pic>
      <xdr:nvPicPr>
        <xdr:cNvPr id="78" name="图片 77"/>
        <xdr:cNvPicPr>
          <a:picLocks noChangeAspect="1"/>
        </xdr:cNvPicPr>
      </xdr:nvPicPr>
      <xdr:blipFill>
        <a:blip r:embed="rId10"/>
        <a:stretch>
          <a:fillRect/>
        </a:stretch>
      </xdr:blipFill>
      <xdr:spPr>
        <a:xfrm>
          <a:off x="6323965" y="79630905"/>
          <a:ext cx="1619250" cy="856615"/>
        </a:xfrm>
        <a:prstGeom prst="rect">
          <a:avLst/>
        </a:prstGeom>
        <a:noFill/>
        <a:ln w="9525">
          <a:noFill/>
        </a:ln>
      </xdr:spPr>
    </xdr:pic>
    <xdr:clientData fLocksWithSheet="0"/>
  </xdr:twoCellAnchor>
  <xdr:twoCellAnchor>
    <xdr:from>
      <xdr:col>8</xdr:col>
      <xdr:colOff>723265</xdr:colOff>
      <xdr:row>64</xdr:row>
      <xdr:rowOff>44450</xdr:rowOff>
    </xdr:from>
    <xdr:to>
      <xdr:col>8</xdr:col>
      <xdr:colOff>979805</xdr:colOff>
      <xdr:row>64</xdr:row>
      <xdr:rowOff>901065</xdr:rowOff>
    </xdr:to>
    <xdr:pic>
      <xdr:nvPicPr>
        <xdr:cNvPr id="79" name="图片 78"/>
        <xdr:cNvPicPr>
          <a:picLocks noChangeAspect="1"/>
        </xdr:cNvPicPr>
      </xdr:nvPicPr>
      <xdr:blipFill>
        <a:blip r:embed="rId11"/>
        <a:stretch>
          <a:fillRect/>
        </a:stretch>
      </xdr:blipFill>
      <xdr:spPr>
        <a:xfrm>
          <a:off x="8044815" y="79613760"/>
          <a:ext cx="256540" cy="856615"/>
        </a:xfrm>
        <a:prstGeom prst="rect">
          <a:avLst/>
        </a:prstGeom>
        <a:noFill/>
        <a:ln w="9525">
          <a:noFill/>
        </a:ln>
      </xdr:spPr>
    </xdr:pic>
    <xdr:clientData fLocksWithSheet="0"/>
  </xdr:twoCellAnchor>
  <xdr:twoCellAnchor>
    <xdr:from>
      <xdr:col>6</xdr:col>
      <xdr:colOff>36195</xdr:colOff>
      <xdr:row>61</xdr:row>
      <xdr:rowOff>15875</xdr:rowOff>
    </xdr:from>
    <xdr:to>
      <xdr:col>6</xdr:col>
      <xdr:colOff>935990</xdr:colOff>
      <xdr:row>61</xdr:row>
      <xdr:rowOff>915670</xdr:rowOff>
    </xdr:to>
    <xdr:pic>
      <xdr:nvPicPr>
        <xdr:cNvPr id="80" name="图片 79"/>
        <xdr:cNvPicPr/>
      </xdr:nvPicPr>
      <xdr:blipFill>
        <a:blip r:embed="rId12"/>
        <a:stretch>
          <a:fillRect/>
        </a:stretch>
      </xdr:blipFill>
      <xdr:spPr>
        <a:xfrm>
          <a:off x="5392420" y="76765785"/>
          <a:ext cx="899795" cy="899795"/>
        </a:xfrm>
        <a:prstGeom prst="rect">
          <a:avLst/>
        </a:prstGeom>
        <a:noFill/>
        <a:ln w="9525">
          <a:noFill/>
        </a:ln>
      </xdr:spPr>
    </xdr:pic>
    <xdr:clientData fLocksWithSheet="0"/>
  </xdr:twoCellAnchor>
  <xdr:twoCellAnchor>
    <xdr:from>
      <xdr:col>6</xdr:col>
      <xdr:colOff>967740</xdr:colOff>
      <xdr:row>61</xdr:row>
      <xdr:rowOff>52070</xdr:rowOff>
    </xdr:from>
    <xdr:to>
      <xdr:col>8</xdr:col>
      <xdr:colOff>621665</xdr:colOff>
      <xdr:row>61</xdr:row>
      <xdr:rowOff>878840</xdr:rowOff>
    </xdr:to>
    <xdr:pic>
      <xdr:nvPicPr>
        <xdr:cNvPr id="81" name="图片 80"/>
        <xdr:cNvPicPr>
          <a:picLocks noChangeAspect="1"/>
        </xdr:cNvPicPr>
      </xdr:nvPicPr>
      <xdr:blipFill>
        <a:blip r:embed="rId13"/>
        <a:stretch>
          <a:fillRect/>
        </a:stretch>
      </xdr:blipFill>
      <xdr:spPr>
        <a:xfrm>
          <a:off x="6323965" y="76801980"/>
          <a:ext cx="1619250" cy="826770"/>
        </a:xfrm>
        <a:prstGeom prst="rect">
          <a:avLst/>
        </a:prstGeom>
        <a:noFill/>
        <a:ln w="9525">
          <a:noFill/>
        </a:ln>
      </xdr:spPr>
    </xdr:pic>
    <xdr:clientData fLocksWithSheet="0"/>
  </xdr:twoCellAnchor>
  <xdr:twoCellAnchor>
    <xdr:from>
      <xdr:col>8</xdr:col>
      <xdr:colOff>697865</xdr:colOff>
      <xdr:row>61</xdr:row>
      <xdr:rowOff>38735</xdr:rowOff>
    </xdr:from>
    <xdr:to>
      <xdr:col>8</xdr:col>
      <xdr:colOff>1097915</xdr:colOff>
      <xdr:row>61</xdr:row>
      <xdr:rowOff>866775</xdr:rowOff>
    </xdr:to>
    <xdr:pic>
      <xdr:nvPicPr>
        <xdr:cNvPr id="82" name="图片 81"/>
        <xdr:cNvPicPr/>
      </xdr:nvPicPr>
      <xdr:blipFill>
        <a:blip r:embed="rId14"/>
        <a:stretch>
          <a:fillRect/>
        </a:stretch>
      </xdr:blipFill>
      <xdr:spPr>
        <a:xfrm>
          <a:off x="8019415" y="76788645"/>
          <a:ext cx="400050" cy="828040"/>
        </a:xfrm>
        <a:prstGeom prst="rect">
          <a:avLst/>
        </a:prstGeom>
        <a:noFill/>
        <a:ln w="9525">
          <a:noFill/>
        </a:ln>
      </xdr:spPr>
    </xdr:pic>
    <xdr:clientData fLocksWithSheet="0"/>
  </xdr:twoCellAnchor>
  <xdr:twoCellAnchor>
    <xdr:from>
      <xdr:col>6</xdr:col>
      <xdr:colOff>36195</xdr:colOff>
      <xdr:row>58</xdr:row>
      <xdr:rowOff>25400</xdr:rowOff>
    </xdr:from>
    <xdr:to>
      <xdr:col>6</xdr:col>
      <xdr:colOff>935990</xdr:colOff>
      <xdr:row>58</xdr:row>
      <xdr:rowOff>925195</xdr:rowOff>
    </xdr:to>
    <xdr:pic>
      <xdr:nvPicPr>
        <xdr:cNvPr id="83" name="图片 82"/>
        <xdr:cNvPicPr/>
      </xdr:nvPicPr>
      <xdr:blipFill>
        <a:blip r:embed="rId15"/>
        <a:stretch>
          <a:fillRect/>
        </a:stretch>
      </xdr:blipFill>
      <xdr:spPr>
        <a:xfrm>
          <a:off x="5392420" y="73930510"/>
          <a:ext cx="899795" cy="899795"/>
        </a:xfrm>
        <a:prstGeom prst="rect">
          <a:avLst/>
        </a:prstGeom>
        <a:noFill/>
        <a:ln w="9525">
          <a:noFill/>
        </a:ln>
      </xdr:spPr>
    </xdr:pic>
    <xdr:clientData fLocksWithSheet="0"/>
  </xdr:twoCellAnchor>
  <xdr:twoCellAnchor>
    <xdr:from>
      <xdr:col>6</xdr:col>
      <xdr:colOff>967740</xdr:colOff>
      <xdr:row>58</xdr:row>
      <xdr:rowOff>12065</xdr:rowOff>
    </xdr:from>
    <xdr:to>
      <xdr:col>8</xdr:col>
      <xdr:colOff>621665</xdr:colOff>
      <xdr:row>58</xdr:row>
      <xdr:rowOff>911225</xdr:rowOff>
    </xdr:to>
    <xdr:pic>
      <xdr:nvPicPr>
        <xdr:cNvPr id="84" name="图片 83"/>
        <xdr:cNvPicPr>
          <a:picLocks noChangeAspect="1"/>
        </xdr:cNvPicPr>
      </xdr:nvPicPr>
      <xdr:blipFill>
        <a:blip r:embed="rId16"/>
        <a:stretch>
          <a:fillRect/>
        </a:stretch>
      </xdr:blipFill>
      <xdr:spPr>
        <a:xfrm>
          <a:off x="6323965" y="73917175"/>
          <a:ext cx="1619250" cy="899160"/>
        </a:xfrm>
        <a:prstGeom prst="rect">
          <a:avLst/>
        </a:prstGeom>
        <a:noFill/>
        <a:ln w="9525">
          <a:noFill/>
        </a:ln>
      </xdr:spPr>
    </xdr:pic>
    <xdr:clientData fLocksWithSheet="0"/>
  </xdr:twoCellAnchor>
  <xdr:twoCellAnchor>
    <xdr:from>
      <xdr:col>8</xdr:col>
      <xdr:colOff>675005</xdr:colOff>
      <xdr:row>58</xdr:row>
      <xdr:rowOff>15875</xdr:rowOff>
    </xdr:from>
    <xdr:to>
      <xdr:col>8</xdr:col>
      <xdr:colOff>913130</xdr:colOff>
      <xdr:row>58</xdr:row>
      <xdr:rowOff>909320</xdr:rowOff>
    </xdr:to>
    <xdr:pic>
      <xdr:nvPicPr>
        <xdr:cNvPr id="85" name="图片 84"/>
        <xdr:cNvPicPr>
          <a:picLocks noChangeAspect="1"/>
        </xdr:cNvPicPr>
      </xdr:nvPicPr>
      <xdr:blipFill>
        <a:blip r:embed="rId17"/>
        <a:stretch>
          <a:fillRect/>
        </a:stretch>
      </xdr:blipFill>
      <xdr:spPr>
        <a:xfrm rot="5400000">
          <a:off x="7668895" y="74248645"/>
          <a:ext cx="893445" cy="238125"/>
        </a:xfrm>
        <a:prstGeom prst="rect">
          <a:avLst/>
        </a:prstGeom>
        <a:noFill/>
        <a:ln w="9525">
          <a:noFill/>
        </a:ln>
      </xdr:spPr>
    </xdr:pic>
    <xdr:clientData fLocksWithSheet="0"/>
  </xdr:twoCellAnchor>
  <xdr:twoCellAnchor>
    <xdr:from>
      <xdr:col>6</xdr:col>
      <xdr:colOff>20955</xdr:colOff>
      <xdr:row>59</xdr:row>
      <xdr:rowOff>24765</xdr:rowOff>
    </xdr:from>
    <xdr:to>
      <xdr:col>6</xdr:col>
      <xdr:colOff>920750</xdr:colOff>
      <xdr:row>59</xdr:row>
      <xdr:rowOff>916940</xdr:rowOff>
    </xdr:to>
    <xdr:pic>
      <xdr:nvPicPr>
        <xdr:cNvPr id="86" name="图片 85"/>
        <xdr:cNvPicPr/>
      </xdr:nvPicPr>
      <xdr:blipFill>
        <a:blip r:embed="rId18"/>
        <a:stretch>
          <a:fillRect/>
        </a:stretch>
      </xdr:blipFill>
      <xdr:spPr>
        <a:xfrm>
          <a:off x="5377180" y="74869675"/>
          <a:ext cx="899795" cy="892175"/>
        </a:xfrm>
        <a:prstGeom prst="rect">
          <a:avLst/>
        </a:prstGeom>
        <a:noFill/>
        <a:ln w="9525">
          <a:noFill/>
        </a:ln>
      </xdr:spPr>
    </xdr:pic>
    <xdr:clientData fLocksWithSheet="0"/>
  </xdr:twoCellAnchor>
  <xdr:twoCellAnchor>
    <xdr:from>
      <xdr:col>6</xdr:col>
      <xdr:colOff>982980</xdr:colOff>
      <xdr:row>59</xdr:row>
      <xdr:rowOff>60960</xdr:rowOff>
    </xdr:from>
    <xdr:to>
      <xdr:col>8</xdr:col>
      <xdr:colOff>636905</xdr:colOff>
      <xdr:row>59</xdr:row>
      <xdr:rowOff>904240</xdr:rowOff>
    </xdr:to>
    <xdr:pic>
      <xdr:nvPicPr>
        <xdr:cNvPr id="87" name="图片 86"/>
        <xdr:cNvPicPr>
          <a:picLocks noChangeAspect="1"/>
        </xdr:cNvPicPr>
      </xdr:nvPicPr>
      <xdr:blipFill>
        <a:blip r:embed="rId19"/>
        <a:stretch>
          <a:fillRect/>
        </a:stretch>
      </xdr:blipFill>
      <xdr:spPr>
        <a:xfrm>
          <a:off x="6339205" y="74905870"/>
          <a:ext cx="1619250" cy="843280"/>
        </a:xfrm>
        <a:prstGeom prst="rect">
          <a:avLst/>
        </a:prstGeom>
        <a:noFill/>
        <a:ln w="9525">
          <a:noFill/>
        </a:ln>
      </xdr:spPr>
    </xdr:pic>
    <xdr:clientData fLocksWithSheet="0"/>
  </xdr:twoCellAnchor>
  <xdr:twoCellAnchor>
    <xdr:from>
      <xdr:col>8</xdr:col>
      <xdr:colOff>681990</xdr:colOff>
      <xdr:row>59</xdr:row>
      <xdr:rowOff>71755</xdr:rowOff>
    </xdr:from>
    <xdr:to>
      <xdr:col>8</xdr:col>
      <xdr:colOff>1035050</xdr:colOff>
      <xdr:row>59</xdr:row>
      <xdr:rowOff>931545</xdr:rowOff>
    </xdr:to>
    <xdr:pic>
      <xdr:nvPicPr>
        <xdr:cNvPr id="88" name="图片 87"/>
        <xdr:cNvPicPr>
          <a:picLocks noChangeAspect="1"/>
        </xdr:cNvPicPr>
      </xdr:nvPicPr>
      <xdr:blipFill>
        <a:blip r:embed="rId20"/>
        <a:stretch>
          <a:fillRect/>
        </a:stretch>
      </xdr:blipFill>
      <xdr:spPr>
        <a:xfrm rot="16200000">
          <a:off x="7750175" y="75170030"/>
          <a:ext cx="859790" cy="353060"/>
        </a:xfrm>
        <a:prstGeom prst="rect">
          <a:avLst/>
        </a:prstGeom>
        <a:noFill/>
        <a:ln w="9525">
          <a:noFill/>
        </a:ln>
      </xdr:spPr>
    </xdr:pic>
    <xdr:clientData fLocksWithSheet="0"/>
  </xdr:twoCellAnchor>
  <xdr:twoCellAnchor>
    <xdr:from>
      <xdr:col>6</xdr:col>
      <xdr:colOff>20955</xdr:colOff>
      <xdr:row>62</xdr:row>
      <xdr:rowOff>28575</xdr:rowOff>
    </xdr:from>
    <xdr:to>
      <xdr:col>6</xdr:col>
      <xdr:colOff>920750</xdr:colOff>
      <xdr:row>62</xdr:row>
      <xdr:rowOff>901700</xdr:rowOff>
    </xdr:to>
    <xdr:pic>
      <xdr:nvPicPr>
        <xdr:cNvPr id="89" name="图片 88"/>
        <xdr:cNvPicPr/>
      </xdr:nvPicPr>
      <xdr:blipFill>
        <a:blip r:embed="rId21"/>
        <a:stretch>
          <a:fillRect/>
        </a:stretch>
      </xdr:blipFill>
      <xdr:spPr>
        <a:xfrm>
          <a:off x="5377180" y="77718285"/>
          <a:ext cx="899795" cy="873125"/>
        </a:xfrm>
        <a:prstGeom prst="rect">
          <a:avLst/>
        </a:prstGeom>
        <a:noFill/>
        <a:ln w="9525">
          <a:noFill/>
        </a:ln>
      </xdr:spPr>
    </xdr:pic>
    <xdr:clientData fLocksWithSheet="0"/>
  </xdr:twoCellAnchor>
  <xdr:twoCellAnchor>
    <xdr:from>
      <xdr:col>6</xdr:col>
      <xdr:colOff>967740</xdr:colOff>
      <xdr:row>62</xdr:row>
      <xdr:rowOff>46990</xdr:rowOff>
    </xdr:from>
    <xdr:to>
      <xdr:col>8</xdr:col>
      <xdr:colOff>621665</xdr:colOff>
      <xdr:row>62</xdr:row>
      <xdr:rowOff>905510</xdr:rowOff>
    </xdr:to>
    <xdr:pic>
      <xdr:nvPicPr>
        <xdr:cNvPr id="90" name="图片 89"/>
        <xdr:cNvPicPr>
          <a:picLocks noChangeAspect="1"/>
        </xdr:cNvPicPr>
      </xdr:nvPicPr>
      <xdr:blipFill>
        <a:blip r:embed="rId22"/>
        <a:stretch>
          <a:fillRect/>
        </a:stretch>
      </xdr:blipFill>
      <xdr:spPr>
        <a:xfrm>
          <a:off x="6323965" y="77736700"/>
          <a:ext cx="1619250" cy="858520"/>
        </a:xfrm>
        <a:prstGeom prst="rect">
          <a:avLst/>
        </a:prstGeom>
        <a:noFill/>
        <a:ln w="9525">
          <a:noFill/>
        </a:ln>
      </xdr:spPr>
    </xdr:pic>
    <xdr:clientData fLocksWithSheet="0"/>
  </xdr:twoCellAnchor>
  <xdr:twoCellAnchor>
    <xdr:from>
      <xdr:col>8</xdr:col>
      <xdr:colOff>655320</xdr:colOff>
      <xdr:row>62</xdr:row>
      <xdr:rowOff>43815</xdr:rowOff>
    </xdr:from>
    <xdr:to>
      <xdr:col>8</xdr:col>
      <xdr:colOff>1040130</xdr:colOff>
      <xdr:row>62</xdr:row>
      <xdr:rowOff>907415</xdr:rowOff>
    </xdr:to>
    <xdr:pic>
      <xdr:nvPicPr>
        <xdr:cNvPr id="91" name="图片 90"/>
        <xdr:cNvPicPr>
          <a:picLocks noChangeAspect="1"/>
        </xdr:cNvPicPr>
      </xdr:nvPicPr>
      <xdr:blipFill>
        <a:blip r:embed="rId23"/>
        <a:stretch>
          <a:fillRect/>
        </a:stretch>
      </xdr:blipFill>
      <xdr:spPr>
        <a:xfrm rot="16200000">
          <a:off x="7737475" y="77972920"/>
          <a:ext cx="863600" cy="384810"/>
        </a:xfrm>
        <a:prstGeom prst="rect">
          <a:avLst/>
        </a:prstGeom>
        <a:noFill/>
        <a:ln w="9525">
          <a:noFill/>
        </a:ln>
      </xdr:spPr>
    </xdr:pic>
    <xdr:clientData fLocksWithSheet="0"/>
  </xdr:twoCellAnchor>
  <xdr:twoCellAnchor>
    <xdr:from>
      <xdr:col>6</xdr:col>
      <xdr:colOff>36195</xdr:colOff>
      <xdr:row>60</xdr:row>
      <xdr:rowOff>45720</xdr:rowOff>
    </xdr:from>
    <xdr:to>
      <xdr:col>6</xdr:col>
      <xdr:colOff>906145</xdr:colOff>
      <xdr:row>60</xdr:row>
      <xdr:rowOff>913130</xdr:rowOff>
    </xdr:to>
    <xdr:pic>
      <xdr:nvPicPr>
        <xdr:cNvPr id="92" name="图片 91"/>
        <xdr:cNvPicPr/>
      </xdr:nvPicPr>
      <xdr:blipFill>
        <a:blip r:embed="rId24"/>
        <a:stretch>
          <a:fillRect/>
        </a:stretch>
      </xdr:blipFill>
      <xdr:spPr>
        <a:xfrm>
          <a:off x="5392420" y="75830430"/>
          <a:ext cx="869950" cy="867410"/>
        </a:xfrm>
        <a:prstGeom prst="rect">
          <a:avLst/>
        </a:prstGeom>
        <a:noFill/>
        <a:ln w="9525">
          <a:noFill/>
        </a:ln>
      </xdr:spPr>
    </xdr:pic>
    <xdr:clientData fLocksWithSheet="0"/>
  </xdr:twoCellAnchor>
  <xdr:twoCellAnchor>
    <xdr:from>
      <xdr:col>6</xdr:col>
      <xdr:colOff>975360</xdr:colOff>
      <xdr:row>60</xdr:row>
      <xdr:rowOff>55245</xdr:rowOff>
    </xdr:from>
    <xdr:to>
      <xdr:col>8</xdr:col>
      <xdr:colOff>629285</xdr:colOff>
      <xdr:row>60</xdr:row>
      <xdr:rowOff>918210</xdr:rowOff>
    </xdr:to>
    <xdr:pic>
      <xdr:nvPicPr>
        <xdr:cNvPr id="93" name="图片 92"/>
        <xdr:cNvPicPr>
          <a:picLocks noChangeAspect="1"/>
        </xdr:cNvPicPr>
      </xdr:nvPicPr>
      <xdr:blipFill>
        <a:blip r:embed="rId25"/>
        <a:stretch>
          <a:fillRect/>
        </a:stretch>
      </xdr:blipFill>
      <xdr:spPr>
        <a:xfrm>
          <a:off x="6331585" y="75839955"/>
          <a:ext cx="1619250" cy="862965"/>
        </a:xfrm>
        <a:prstGeom prst="rect">
          <a:avLst/>
        </a:prstGeom>
        <a:noFill/>
        <a:ln w="9525">
          <a:noFill/>
        </a:ln>
      </xdr:spPr>
    </xdr:pic>
    <xdr:clientData fLocksWithSheet="0"/>
  </xdr:twoCellAnchor>
  <xdr:twoCellAnchor>
    <xdr:from>
      <xdr:col>8</xdr:col>
      <xdr:colOff>693102</xdr:colOff>
      <xdr:row>60</xdr:row>
      <xdr:rowOff>60642</xdr:rowOff>
    </xdr:from>
    <xdr:to>
      <xdr:col>8</xdr:col>
      <xdr:colOff>1024572</xdr:colOff>
      <xdr:row>60</xdr:row>
      <xdr:rowOff>918527</xdr:rowOff>
    </xdr:to>
    <xdr:pic>
      <xdr:nvPicPr>
        <xdr:cNvPr id="94" name="图片 93"/>
        <xdr:cNvPicPr>
          <a:picLocks noChangeAspect="1"/>
        </xdr:cNvPicPr>
      </xdr:nvPicPr>
      <xdr:blipFill>
        <a:blip r:embed="rId26"/>
        <a:stretch>
          <a:fillRect/>
        </a:stretch>
      </xdr:blipFill>
      <xdr:spPr>
        <a:xfrm rot="16200000">
          <a:off x="7750810" y="76107925"/>
          <a:ext cx="857885" cy="331470"/>
        </a:xfrm>
        <a:prstGeom prst="rect">
          <a:avLst/>
        </a:prstGeom>
        <a:noFill/>
        <a:ln w="9525">
          <a:noFill/>
        </a:ln>
      </xdr:spPr>
    </xdr:pic>
    <xdr:clientData fLocksWithSheet="0"/>
  </xdr:twoCellAnchor>
  <xdr:twoCellAnchor>
    <xdr:from>
      <xdr:col>6</xdr:col>
      <xdr:colOff>11430</xdr:colOff>
      <xdr:row>67</xdr:row>
      <xdr:rowOff>36830</xdr:rowOff>
    </xdr:from>
    <xdr:to>
      <xdr:col>6</xdr:col>
      <xdr:colOff>937260</xdr:colOff>
      <xdr:row>68</xdr:row>
      <xdr:rowOff>894080</xdr:rowOff>
    </xdr:to>
    <xdr:grpSp>
      <xdr:nvGrpSpPr>
        <xdr:cNvPr id="12" name="组合 11"/>
        <xdr:cNvGrpSpPr/>
      </xdr:nvGrpSpPr>
      <xdr:grpSpPr>
        <a:xfrm>
          <a:off x="5367655" y="82425540"/>
          <a:ext cx="925830" cy="1797050"/>
          <a:chOff x="8562" y="130872"/>
          <a:chExt cx="1456" cy="2939"/>
        </a:xfrm>
      </xdr:grpSpPr>
      <xdr:pic>
        <xdr:nvPicPr>
          <xdr:cNvPr id="71" name="图片 70"/>
          <xdr:cNvPicPr/>
        </xdr:nvPicPr>
        <xdr:blipFill>
          <a:blip r:embed="rId27"/>
          <a:stretch>
            <a:fillRect/>
          </a:stretch>
        </xdr:blipFill>
        <xdr:spPr>
          <a:xfrm>
            <a:off x="8562" y="130872"/>
            <a:ext cx="1417" cy="1417"/>
          </a:xfrm>
          <a:prstGeom prst="rect">
            <a:avLst/>
          </a:prstGeom>
          <a:noFill/>
          <a:ln w="9525">
            <a:noFill/>
          </a:ln>
        </xdr:spPr>
      </xdr:pic>
      <xdr:pic>
        <xdr:nvPicPr>
          <xdr:cNvPr id="95" name="图片 94"/>
          <xdr:cNvPicPr/>
        </xdr:nvPicPr>
        <xdr:blipFill>
          <a:blip r:embed="rId28"/>
          <a:stretch>
            <a:fillRect/>
          </a:stretch>
        </xdr:blipFill>
        <xdr:spPr>
          <a:xfrm>
            <a:off x="8601" y="132394"/>
            <a:ext cx="1417" cy="1417"/>
          </a:xfrm>
          <a:prstGeom prst="rect">
            <a:avLst/>
          </a:prstGeom>
          <a:noFill/>
          <a:ln w="9525">
            <a:noFill/>
          </a:ln>
        </xdr:spPr>
      </xdr:pic>
    </xdr:grpSp>
    <xdr:clientData fLocksWithSheet="0"/>
  </xdr:twoCellAnchor>
  <xdr:twoCellAnchor>
    <xdr:from>
      <xdr:col>6</xdr:col>
      <xdr:colOff>944880</xdr:colOff>
      <xdr:row>68</xdr:row>
      <xdr:rowOff>53975</xdr:rowOff>
    </xdr:from>
    <xdr:to>
      <xdr:col>8</xdr:col>
      <xdr:colOff>598805</xdr:colOff>
      <xdr:row>68</xdr:row>
      <xdr:rowOff>878205</xdr:rowOff>
    </xdr:to>
    <xdr:pic>
      <xdr:nvPicPr>
        <xdr:cNvPr id="96" name="图片 95"/>
        <xdr:cNvPicPr>
          <a:picLocks noChangeAspect="1"/>
        </xdr:cNvPicPr>
      </xdr:nvPicPr>
      <xdr:blipFill>
        <a:blip r:embed="rId29"/>
        <a:stretch>
          <a:fillRect/>
        </a:stretch>
      </xdr:blipFill>
      <xdr:spPr>
        <a:xfrm>
          <a:off x="6301105" y="83382485"/>
          <a:ext cx="1619250" cy="824230"/>
        </a:xfrm>
        <a:prstGeom prst="rect">
          <a:avLst/>
        </a:prstGeom>
        <a:noFill/>
        <a:ln w="9525">
          <a:noFill/>
        </a:ln>
      </xdr:spPr>
    </xdr:pic>
    <xdr:clientData fLocksWithSheet="0"/>
  </xdr:twoCellAnchor>
  <xdr:twoCellAnchor>
    <xdr:from>
      <xdr:col>8</xdr:col>
      <xdr:colOff>662940</xdr:colOff>
      <xdr:row>68</xdr:row>
      <xdr:rowOff>36830</xdr:rowOff>
    </xdr:from>
    <xdr:to>
      <xdr:col>8</xdr:col>
      <xdr:colOff>1082675</xdr:colOff>
      <xdr:row>68</xdr:row>
      <xdr:rowOff>878840</xdr:rowOff>
    </xdr:to>
    <xdr:pic>
      <xdr:nvPicPr>
        <xdr:cNvPr id="97" name="图片 96"/>
        <xdr:cNvPicPr>
          <a:picLocks noChangeAspect="1"/>
        </xdr:cNvPicPr>
      </xdr:nvPicPr>
      <xdr:blipFill>
        <a:blip r:embed="rId30"/>
        <a:stretch>
          <a:fillRect/>
        </a:stretch>
      </xdr:blipFill>
      <xdr:spPr>
        <a:xfrm>
          <a:off x="7984490" y="83365340"/>
          <a:ext cx="419735" cy="842010"/>
        </a:xfrm>
        <a:prstGeom prst="rect">
          <a:avLst/>
        </a:prstGeom>
        <a:noFill/>
        <a:ln w="9525">
          <a:noFill/>
        </a:ln>
      </xdr:spPr>
    </xdr:pic>
    <xdr:clientData fLocksWithSheet="0"/>
  </xdr:twoCellAnchor>
  <xdr:twoCellAnchor>
    <xdr:from>
      <xdr:col>6</xdr:col>
      <xdr:colOff>36195</xdr:colOff>
      <xdr:row>63</xdr:row>
      <xdr:rowOff>61595</xdr:rowOff>
    </xdr:from>
    <xdr:to>
      <xdr:col>6</xdr:col>
      <xdr:colOff>935990</xdr:colOff>
      <xdr:row>63</xdr:row>
      <xdr:rowOff>909320</xdr:rowOff>
    </xdr:to>
    <xdr:pic>
      <xdr:nvPicPr>
        <xdr:cNvPr id="98" name="图片 97"/>
        <xdr:cNvPicPr/>
      </xdr:nvPicPr>
      <xdr:blipFill>
        <a:blip r:embed="rId31"/>
        <a:stretch>
          <a:fillRect/>
        </a:stretch>
      </xdr:blipFill>
      <xdr:spPr>
        <a:xfrm>
          <a:off x="5392420" y="78691105"/>
          <a:ext cx="899795" cy="847725"/>
        </a:xfrm>
        <a:prstGeom prst="rect">
          <a:avLst/>
        </a:prstGeom>
        <a:noFill/>
        <a:ln w="9525">
          <a:noFill/>
        </a:ln>
      </xdr:spPr>
    </xdr:pic>
    <xdr:clientData fLocksWithSheet="0"/>
  </xdr:twoCellAnchor>
  <xdr:twoCellAnchor>
    <xdr:from>
      <xdr:col>6</xdr:col>
      <xdr:colOff>952500</xdr:colOff>
      <xdr:row>63</xdr:row>
      <xdr:rowOff>46355</xdr:rowOff>
    </xdr:from>
    <xdr:to>
      <xdr:col>8</xdr:col>
      <xdr:colOff>606425</xdr:colOff>
      <xdr:row>63</xdr:row>
      <xdr:rowOff>894080</xdr:rowOff>
    </xdr:to>
    <xdr:pic>
      <xdr:nvPicPr>
        <xdr:cNvPr id="99" name="图片 98"/>
        <xdr:cNvPicPr>
          <a:picLocks noChangeAspect="1"/>
        </xdr:cNvPicPr>
      </xdr:nvPicPr>
      <xdr:blipFill>
        <a:blip r:embed="rId32"/>
        <a:stretch>
          <a:fillRect/>
        </a:stretch>
      </xdr:blipFill>
      <xdr:spPr>
        <a:xfrm>
          <a:off x="6308725" y="78675865"/>
          <a:ext cx="1619250" cy="847725"/>
        </a:xfrm>
        <a:prstGeom prst="rect">
          <a:avLst/>
        </a:prstGeom>
        <a:noFill/>
        <a:ln w="9525">
          <a:noFill/>
        </a:ln>
      </xdr:spPr>
    </xdr:pic>
    <xdr:clientData fLocksWithSheet="0"/>
  </xdr:twoCellAnchor>
  <xdr:twoCellAnchor>
    <xdr:from>
      <xdr:col>8</xdr:col>
      <xdr:colOff>690880</xdr:colOff>
      <xdr:row>63</xdr:row>
      <xdr:rowOff>57785</xdr:rowOff>
    </xdr:from>
    <xdr:to>
      <xdr:col>8</xdr:col>
      <xdr:colOff>978535</xdr:colOff>
      <xdr:row>63</xdr:row>
      <xdr:rowOff>903605</xdr:rowOff>
    </xdr:to>
    <xdr:pic>
      <xdr:nvPicPr>
        <xdr:cNvPr id="100" name="图片 99"/>
        <xdr:cNvPicPr>
          <a:picLocks noChangeAspect="1"/>
        </xdr:cNvPicPr>
      </xdr:nvPicPr>
      <xdr:blipFill>
        <a:blip r:embed="rId33"/>
        <a:stretch>
          <a:fillRect/>
        </a:stretch>
      </xdr:blipFill>
      <xdr:spPr>
        <a:xfrm>
          <a:off x="8012430" y="78687295"/>
          <a:ext cx="287655" cy="845820"/>
        </a:xfrm>
        <a:prstGeom prst="rect">
          <a:avLst/>
        </a:prstGeom>
        <a:noFill/>
        <a:ln w="9525">
          <a:noFill/>
        </a:ln>
      </xdr:spPr>
    </xdr:pic>
    <xdr:clientData fLocksWithSheet="0"/>
  </xdr:twoCellAnchor>
</xdr:wsDr>
</file>

<file path=xl/theme/theme1.xml><?xml version="1.0" encoding="utf-8"?>
<a:theme xmlns:a="http://schemas.openxmlformats.org/drawingml/2006/main"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FD932"/>
      </a:accent4>
      <a:accent5>
        <a:srgbClr val="FF644E"/>
      </a:accent5>
      <a:accent6>
        <a:srgbClr val="FF42A1"/>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0000"/>
        </a:solidFill>
        <a:ln w="12700" cap="flat">
          <a:noFill/>
          <a:miter lim="400000"/>
        </a:ln>
      </a:spPr>
      <a:bodyPr rot="0" spcFirstLastPara="1" vertOverflow="overflow" horzOverflow="overflow" vert="horz" wrap="square" lIns="50800" tIns="50800" rIns="50800" bIns="50800" numCol="1" spcCol="38100" rtlCol="0" anchor="ctr">
        <a:spAutoFit/>
      </a:bodyPr>
      <a:lstStyle>
        <a:defPPr marL="0" marR="0" indent="0" algn="ctr" defTabSz="584200" rtl="0" fontAlgn="auto" latinLnBrk="0" hangingPunct="0">
          <a:lnSpc>
            <a:spcPct val="100000"/>
          </a:lnSpc>
          <a:spcBef>
            <a:spcPts val="0"/>
          </a:spcBef>
          <a:spcAft>
            <a:spcPts val="0"/>
          </a:spcAft>
          <a:buClrTx/>
          <a:buSzTx/>
          <a:buFontTx/>
          <a:buNone/>
          <a:defRPr kumimoji="0" sz="1200" b="0" i="0" u="none" strike="noStrike" cap="none" spc="0" normalizeH="0" baseline="0">
            <a:ln>
              <a:noFill/>
            </a:ln>
            <a:solidFill>
              <a:srgbClr val="FFFFFF"/>
            </a:solidFill>
            <a:effectLst/>
            <a:uFillTx/>
            <a:latin typeface="Helvetica Neue Medium"/>
            <a:ea typeface="Helvetica Neue Medium"/>
            <a:cs typeface="Helvetica Neue Medium"/>
            <a:sym typeface="Helvetica Neue Medium"/>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rgbClr val="FFFFFF"/>
        </a:lnRef>
        <a:fillRef idx="0">
          <a:srgbClr val="FFFFFF"/>
        </a:fillRef>
        <a:effectRef idx="0">
          <a:srgbClr val="FFFFFF"/>
        </a:effectRef>
        <a:fontRef idx="none"/>
      </a:style>
    </a:spDef>
    <a:lnDef>
      <a:spPr>
        <a:noFill/>
        <a:ln w="12700" cap="flat">
          <a:solidFill>
            <a:srgbClr val="000000"/>
          </a:solidFill>
          <a:prstDash val="solid"/>
          <a:miter lim="400000"/>
        </a:ln>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rgbClr val="FFFFFF"/>
        </a:lnRef>
        <a:fillRef idx="0">
          <a:srgbClr val="FFFFFF"/>
        </a:fillRef>
        <a:effectRef idx="0">
          <a:srgbClr val="FFFFFF"/>
        </a:effectRef>
        <a:fontRef idx="none"/>
      </a:style>
    </a:lnDef>
    <a:txDef>
      <a:spPr>
        <a:noFill/>
        <a:ln w="12700" cap="flat">
          <a:noFill/>
          <a:miter lim="400000"/>
        </a:ln>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0" hangingPunct="0">
          <a:lnSpc>
            <a:spcPct val="100000"/>
          </a:lnSpc>
          <a:spcBef>
            <a:spcPts val="0"/>
          </a:spcBef>
          <a:spcAft>
            <a:spcPts val="0"/>
          </a:spcAft>
          <a:buClrTx/>
          <a:buSzTx/>
          <a:buFontTx/>
          <a:buNone/>
          <a:defRPr kumimoji="0" sz="1100" b="0" i="0" u="none" strike="noStrike" cap="none" spc="0" normalizeH="0" baseline="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kumimoji="0" sz="1800" b="0" i="0" u="none" strike="noStrike" cap="none" spc="0" normalizeH="0" baseline="0">
            <a:ln>
              <a:noFill/>
            </a:ln>
            <a:solidFill>
              <a:srgbClr val="000000"/>
            </a:solidFill>
            <a:effectLst/>
            <a:uFillTx/>
          </a:defRPr>
        </a:lvl9pPr>
      </a:lstStyle>
      <a:style>
        <a:lnRef idx="0">
          <a:srgbClr val="FFFFFF"/>
        </a:lnRef>
        <a:fillRef idx="0">
          <a:srgbClr val="FFFFFF"/>
        </a:fillRef>
        <a:effectRef idx="0">
          <a:srgbClr val="FFFFFF"/>
        </a:effectRef>
        <a:fontRef idx="none"/>
      </a:style>
    </a:txDef>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70"/>
  <sheetViews>
    <sheetView tabSelected="1" zoomScale="70" zoomScaleNormal="70" workbookViewId="0">
      <selection activeCell="I5" sqref="I5 I6 I7 I8 I9 I10 I11 I12 I13 I14 I15 I16 I17 I18 I19 I20 I21 I22 I23 I24 I26 I53 I52 I45 I44 I55 I54 I47 I46 I43 I42 I49 I39 I28 I51 I50 I41 I40 I48 I34 I35 I38 I37 I25 I27 I29 I30 I31 I33 I32 I36"/>
    </sheetView>
  </sheetViews>
  <sheetFormatPr defaultColWidth="16.2685185185185" defaultRowHeight="19.9" customHeight="1"/>
  <cols>
    <col min="1" max="1" width="12.6666666666667" style="2" customWidth="1"/>
    <col min="2" max="2" width="12.3333333333333" style="1" customWidth="1"/>
    <col min="3" max="3" width="15.4537037037037" style="3" customWidth="1"/>
    <col min="4" max="4" width="12.5555555555556" style="1" customWidth="1"/>
    <col min="5" max="6" width="12.5462962962963" style="1" customWidth="1"/>
    <col min="7" max="7" width="15.1111111111111" style="1" customWidth="1"/>
    <col min="8" max="8" width="13.5462962962963" style="1" customWidth="1"/>
    <col min="9" max="9" width="26.1574074074074" style="1" customWidth="1"/>
    <col min="10" max="16380" width="16.2685185185185" style="1"/>
  </cols>
  <sheetData>
    <row r="1" s="1" customFormat="1" ht="54" customHeight="1" spans="1:16384">
      <c r="A1" s="4" t="s">
        <v>0</v>
      </c>
      <c r="B1" s="4"/>
      <c r="C1" s="5"/>
      <c r="D1" s="6"/>
      <c r="E1" s="6"/>
      <c r="F1" s="6"/>
      <c r="G1" s="6"/>
      <c r="H1" s="6"/>
      <c r="I1" s="6"/>
      <c r="XFA1"/>
      <c r="XFB1"/>
      <c r="XFC1"/>
      <c r="XFD1"/>
    </row>
    <row r="2" s="1" customFormat="1" ht="31" customHeight="1" spans="1:16384">
      <c r="A2" s="7" t="s">
        <v>1</v>
      </c>
      <c r="B2" s="7"/>
      <c r="C2" s="8"/>
      <c r="D2" s="9"/>
      <c r="E2" s="9"/>
      <c r="F2" s="9"/>
      <c r="G2" s="9"/>
      <c r="H2" s="9"/>
      <c r="I2" s="9"/>
      <c r="XFA2"/>
      <c r="XFB2"/>
      <c r="XFC2"/>
      <c r="XFD2"/>
    </row>
    <row r="3" s="1" customFormat="1" ht="22.4" customHeight="1" spans="1:16384">
      <c r="A3" s="10" t="s">
        <v>2</v>
      </c>
      <c r="B3" s="10" t="s">
        <v>3</v>
      </c>
      <c r="C3" s="10" t="s">
        <v>4</v>
      </c>
      <c r="D3" s="11"/>
      <c r="E3" s="11"/>
      <c r="F3" s="11"/>
      <c r="G3" s="11"/>
      <c r="H3" s="11"/>
      <c r="I3" s="11"/>
      <c r="XFA3"/>
      <c r="XFB3"/>
      <c r="XFC3"/>
      <c r="XFD3"/>
    </row>
    <row r="4" s="1" customFormat="1" ht="37" customHeight="1" spans="1:16384">
      <c r="A4" s="12"/>
      <c r="B4" s="13"/>
      <c r="C4" s="13" t="s">
        <v>5</v>
      </c>
      <c r="D4" s="13" t="s">
        <v>6</v>
      </c>
      <c r="E4" s="13" t="s">
        <v>7</v>
      </c>
      <c r="F4" s="13" t="s">
        <v>8</v>
      </c>
      <c r="G4" s="13" t="s">
        <v>9</v>
      </c>
      <c r="H4" s="13" t="s">
        <v>10</v>
      </c>
      <c r="I4" s="13" t="s">
        <v>11</v>
      </c>
      <c r="XFA4"/>
      <c r="XFB4"/>
      <c r="XFC4"/>
      <c r="XFD4"/>
    </row>
    <row r="5" s="1" customFormat="1" ht="110" customHeight="1" spans="1:16384">
      <c r="A5" s="14" t="s">
        <v>12</v>
      </c>
      <c r="B5" s="14" t="s">
        <v>13</v>
      </c>
      <c r="C5" s="15" t="s">
        <v>14</v>
      </c>
      <c r="D5" s="16">
        <v>9000</v>
      </c>
      <c r="E5" s="17">
        <v>0.8</v>
      </c>
      <c r="F5" s="17" t="s">
        <v>15</v>
      </c>
      <c r="G5" s="18" t="s">
        <v>16</v>
      </c>
      <c r="H5" s="18">
        <v>1</v>
      </c>
      <c r="I5" s="27" t="str">
        <f>_xlfn.DISPIMG("ID_0359427BFDBA46AE899CC8D2E63B3943",1)</f>
        <v>=DISPIMG("ID_0359427BFDBA46AE899CC8D2E63B3943",1)</v>
      </c>
      <c r="XFA5"/>
      <c r="XFB5"/>
      <c r="XFC5"/>
      <c r="XFD5"/>
    </row>
    <row r="6" s="1" customFormat="1" ht="110" customHeight="1" spans="1:16384">
      <c r="A6" s="15"/>
      <c r="B6" s="15" t="s">
        <v>17</v>
      </c>
      <c r="C6" s="15" t="s">
        <v>18</v>
      </c>
      <c r="D6" s="16">
        <v>1000</v>
      </c>
      <c r="E6" s="17">
        <v>0.2</v>
      </c>
      <c r="F6" s="17" t="s">
        <v>18</v>
      </c>
      <c r="G6" s="18" t="s">
        <v>16</v>
      </c>
      <c r="H6" s="18">
        <v>1</v>
      </c>
      <c r="I6" s="27" t="str">
        <f>_xlfn.DISPIMG("ID_3AB8A49EC061465B8F0A894CD6B15D34",1)</f>
        <v>=DISPIMG("ID_3AB8A49EC061465B8F0A894CD6B15D34",1)</v>
      </c>
      <c r="XFA6"/>
      <c r="XFB6"/>
      <c r="XFC6"/>
      <c r="XFD6"/>
    </row>
    <row r="7" s="1" customFormat="1" ht="110" customHeight="1" spans="1:16384">
      <c r="A7" s="14" t="s">
        <v>19</v>
      </c>
      <c r="B7" s="14" t="s">
        <v>13</v>
      </c>
      <c r="C7" s="15" t="s">
        <v>14</v>
      </c>
      <c r="D7" s="16">
        <v>8000</v>
      </c>
      <c r="E7" s="17">
        <v>0.8</v>
      </c>
      <c r="F7" s="17" t="s">
        <v>15</v>
      </c>
      <c r="G7" s="18" t="s">
        <v>16</v>
      </c>
      <c r="H7" s="18">
        <v>1</v>
      </c>
      <c r="I7" s="28" t="str">
        <f>_xlfn.DISPIMG("ID_82389DD65ED544E1B1F62716208F4A79",1)</f>
        <v>=DISPIMG("ID_82389DD65ED544E1B1F62716208F4A79",1)</v>
      </c>
      <c r="XFA7"/>
      <c r="XFB7"/>
      <c r="XFC7"/>
      <c r="XFD7"/>
    </row>
    <row r="8" s="1" customFormat="1" ht="110" customHeight="1" spans="1:16384">
      <c r="A8" s="14"/>
      <c r="B8" s="15" t="s">
        <v>17</v>
      </c>
      <c r="C8" s="15" t="s">
        <v>18</v>
      </c>
      <c r="D8" s="16">
        <v>1000</v>
      </c>
      <c r="E8" s="17">
        <v>0.15</v>
      </c>
      <c r="F8" s="17" t="s">
        <v>18</v>
      </c>
      <c r="G8" s="18" t="s">
        <v>16</v>
      </c>
      <c r="H8" s="18">
        <v>1</v>
      </c>
      <c r="I8" s="28" t="str">
        <f>_xlfn.DISPIMG("ID_F059C1F871344CC2B68600A9D3FE4FD5",1)</f>
        <v>=DISPIMG("ID_F059C1F871344CC2B68600A9D3FE4FD5",1)</v>
      </c>
      <c r="XFA8"/>
      <c r="XFB8"/>
      <c r="XFC8"/>
      <c r="XFD8"/>
    </row>
    <row r="9" s="1" customFormat="1" ht="110" customHeight="1" spans="1:16384">
      <c r="A9" s="14" t="s">
        <v>20</v>
      </c>
      <c r="B9" s="14" t="s">
        <v>13</v>
      </c>
      <c r="C9" s="15" t="s">
        <v>14</v>
      </c>
      <c r="D9" s="16">
        <v>5000</v>
      </c>
      <c r="E9" s="17">
        <v>0.8</v>
      </c>
      <c r="F9" s="17" t="s">
        <v>15</v>
      </c>
      <c r="G9" s="18" t="s">
        <v>16</v>
      </c>
      <c r="H9" s="18">
        <v>1</v>
      </c>
      <c r="I9" s="29" t="str">
        <f>_xlfn.DISPIMG("ID_40304288CB0142A08D6F165A9B1A5B2F",1)</f>
        <v>=DISPIMG("ID_40304288CB0142A08D6F165A9B1A5B2F",1)</v>
      </c>
      <c r="XFA9"/>
      <c r="XFB9"/>
      <c r="XFC9"/>
      <c r="XFD9"/>
    </row>
    <row r="10" s="1" customFormat="1" ht="110" customHeight="1" spans="1:16384">
      <c r="A10" s="14"/>
      <c r="B10" s="15" t="s">
        <v>17</v>
      </c>
      <c r="C10" s="15" t="s">
        <v>18</v>
      </c>
      <c r="D10" s="16">
        <v>1000</v>
      </c>
      <c r="E10" s="17">
        <v>0.3</v>
      </c>
      <c r="F10" s="17" t="s">
        <v>18</v>
      </c>
      <c r="G10" s="18" t="s">
        <v>16</v>
      </c>
      <c r="H10" s="18">
        <v>1</v>
      </c>
      <c r="I10" s="29" t="str">
        <f>_xlfn.DISPIMG("ID_03A2439ECE554E75B34137CFBE0B83DA",1)</f>
        <v>=DISPIMG("ID_03A2439ECE554E75B34137CFBE0B83DA",1)</v>
      </c>
      <c r="XFA10"/>
      <c r="XFB10"/>
      <c r="XFC10"/>
      <c r="XFD10"/>
    </row>
    <row r="11" s="1" customFormat="1" ht="110" customHeight="1" spans="1:16384">
      <c r="A11" s="14" t="s">
        <v>21</v>
      </c>
      <c r="B11" s="14" t="s">
        <v>13</v>
      </c>
      <c r="C11" s="15" t="s">
        <v>14</v>
      </c>
      <c r="D11" s="16">
        <v>8000</v>
      </c>
      <c r="E11" s="17">
        <v>0.8</v>
      </c>
      <c r="F11" s="17" t="s">
        <v>15</v>
      </c>
      <c r="G11" s="18" t="s">
        <v>16</v>
      </c>
      <c r="H11" s="18">
        <v>1</v>
      </c>
      <c r="I11" s="29" t="str">
        <f>_xlfn.DISPIMG("ID_EAE39D48A85F47EE82DB76B253506DE1",1)</f>
        <v>=DISPIMG("ID_EAE39D48A85F47EE82DB76B253506DE1",1)</v>
      </c>
      <c r="XFA11"/>
      <c r="XFB11"/>
      <c r="XFC11"/>
      <c r="XFD11"/>
    </row>
    <row r="12" s="1" customFormat="1" ht="110" customHeight="1" spans="1:16384">
      <c r="A12" s="14"/>
      <c r="B12" s="15" t="s">
        <v>17</v>
      </c>
      <c r="C12" s="15" t="s">
        <v>18</v>
      </c>
      <c r="D12" s="16">
        <v>1000</v>
      </c>
      <c r="E12" s="17">
        <v>0.15</v>
      </c>
      <c r="F12" s="17" t="s">
        <v>18</v>
      </c>
      <c r="G12" s="18" t="s">
        <v>16</v>
      </c>
      <c r="H12" s="18">
        <v>1</v>
      </c>
      <c r="I12" s="29" t="str">
        <f>_xlfn.DISPIMG("ID_63FDA7AD12664A8FA4A400F2D86A11D2",1)</f>
        <v>=DISPIMG("ID_63FDA7AD12664A8FA4A400F2D86A11D2",1)</v>
      </c>
      <c r="XFA12"/>
      <c r="XFB12"/>
      <c r="XFC12"/>
      <c r="XFD12"/>
    </row>
    <row r="13" s="1" customFormat="1" ht="110" customHeight="1" spans="1:16384">
      <c r="A13" s="14" t="s">
        <v>22</v>
      </c>
      <c r="B13" s="14" t="s">
        <v>13</v>
      </c>
      <c r="C13" s="15" t="s">
        <v>14</v>
      </c>
      <c r="D13" s="16">
        <v>7000</v>
      </c>
      <c r="E13" s="17">
        <v>0.8</v>
      </c>
      <c r="F13" s="17" t="s">
        <v>15</v>
      </c>
      <c r="G13" s="18" t="s">
        <v>16</v>
      </c>
      <c r="H13" s="18">
        <v>1</v>
      </c>
      <c r="I13" s="29" t="str">
        <f>_xlfn.DISPIMG("ID_5A99110D00B94403B855E0359ECEDCC7",1)</f>
        <v>=DISPIMG("ID_5A99110D00B94403B855E0359ECEDCC7",1)</v>
      </c>
      <c r="XFA13"/>
      <c r="XFB13"/>
      <c r="XFC13"/>
      <c r="XFD13"/>
    </row>
    <row r="14" s="1" customFormat="1" ht="110" customHeight="1" spans="1:16384">
      <c r="A14" s="14" t="s">
        <v>22</v>
      </c>
      <c r="B14" s="15" t="s">
        <v>17</v>
      </c>
      <c r="C14" s="15" t="s">
        <v>18</v>
      </c>
      <c r="D14" s="16">
        <v>1000</v>
      </c>
      <c r="E14" s="17">
        <v>0.2</v>
      </c>
      <c r="F14" s="17" t="s">
        <v>18</v>
      </c>
      <c r="G14" s="18" t="s">
        <v>16</v>
      </c>
      <c r="H14" s="18">
        <v>1</v>
      </c>
      <c r="I14" s="29" t="str">
        <f>_xlfn.DISPIMG("ID_99B6131C9E104142A462D6A00BFD8D10",1)</f>
        <v>=DISPIMG("ID_99B6131C9E104142A462D6A00BFD8D10",1)</v>
      </c>
      <c r="XFA14"/>
      <c r="XFB14"/>
      <c r="XFC14"/>
      <c r="XFD14"/>
    </row>
    <row r="15" s="1" customFormat="1" ht="110" customHeight="1" spans="1:16384">
      <c r="A15" s="14" t="s">
        <v>23</v>
      </c>
      <c r="B15" s="14" t="s">
        <v>13</v>
      </c>
      <c r="C15" s="15" t="s">
        <v>14</v>
      </c>
      <c r="D15" s="16">
        <v>8000</v>
      </c>
      <c r="E15" s="17">
        <v>0.8</v>
      </c>
      <c r="F15" s="17" t="s">
        <v>15</v>
      </c>
      <c r="G15" s="18" t="s">
        <v>16</v>
      </c>
      <c r="H15" s="18">
        <v>1</v>
      </c>
      <c r="I15" s="29" t="str">
        <f>_xlfn.DISPIMG("ID_5EFF05357D4743A5AE61511959AF026B",1)</f>
        <v>=DISPIMG("ID_5EFF05357D4743A5AE61511959AF026B",1)</v>
      </c>
      <c r="XFA15"/>
      <c r="XFB15"/>
      <c r="XFC15"/>
      <c r="XFD15"/>
    </row>
    <row r="16" s="1" customFormat="1" ht="110" customHeight="1" spans="1:16384">
      <c r="A16" s="14"/>
      <c r="B16" s="15" t="s">
        <v>17</v>
      </c>
      <c r="C16" s="15" t="s">
        <v>18</v>
      </c>
      <c r="D16" s="16">
        <v>1000</v>
      </c>
      <c r="E16" s="17">
        <v>0.2</v>
      </c>
      <c r="F16" s="17" t="s">
        <v>18</v>
      </c>
      <c r="G16" s="18" t="s">
        <v>16</v>
      </c>
      <c r="H16" s="18">
        <v>1</v>
      </c>
      <c r="I16" s="29" t="str">
        <f>_xlfn.DISPIMG("ID_3C95D5FAF9A944A49134111451852C8D",1)</f>
        <v>=DISPIMG("ID_3C95D5FAF9A944A49134111451852C8D",1)</v>
      </c>
      <c r="XFA16"/>
      <c r="XFB16"/>
      <c r="XFC16"/>
      <c r="XFD16"/>
    </row>
    <row r="17" s="1" customFormat="1" ht="110" customHeight="1" spans="1:16384">
      <c r="A17" s="14" t="s">
        <v>24</v>
      </c>
      <c r="B17" s="14" t="s">
        <v>13</v>
      </c>
      <c r="C17" s="15" t="s">
        <v>14</v>
      </c>
      <c r="D17" s="16">
        <v>9000</v>
      </c>
      <c r="E17" s="17">
        <v>0.8</v>
      </c>
      <c r="F17" s="17" t="s">
        <v>15</v>
      </c>
      <c r="G17" s="18" t="s">
        <v>16</v>
      </c>
      <c r="H17" s="18">
        <v>1</v>
      </c>
      <c r="I17" s="29" t="str">
        <f>_xlfn.DISPIMG("ID_2CD841DCFD51406C8B69D7900DFB5375",1)</f>
        <v>=DISPIMG("ID_2CD841DCFD51406C8B69D7900DFB5375",1)</v>
      </c>
      <c r="XFA17"/>
      <c r="XFB17"/>
      <c r="XFC17"/>
      <c r="XFD17"/>
    </row>
    <row r="18" s="1" customFormat="1" ht="110" customHeight="1" spans="1:16384">
      <c r="A18" s="14"/>
      <c r="B18" s="15" t="s">
        <v>17</v>
      </c>
      <c r="C18" s="15" t="s">
        <v>18</v>
      </c>
      <c r="D18" s="16">
        <v>1000</v>
      </c>
      <c r="E18" s="17">
        <v>0.15</v>
      </c>
      <c r="F18" s="17" t="s">
        <v>18</v>
      </c>
      <c r="G18" s="18" t="s">
        <v>16</v>
      </c>
      <c r="H18" s="18">
        <v>1</v>
      </c>
      <c r="I18" s="29" t="str">
        <f>_xlfn.DISPIMG("ID_96592D6663834FE19E100FDBAB60DE2E",1)</f>
        <v>=DISPIMG("ID_96592D6663834FE19E100FDBAB60DE2E",1)</v>
      </c>
      <c r="XFA18"/>
      <c r="XFB18"/>
      <c r="XFC18"/>
      <c r="XFD18"/>
    </row>
    <row r="19" s="1" customFormat="1" ht="110" customHeight="1" spans="1:16384">
      <c r="A19" s="14" t="s">
        <v>25</v>
      </c>
      <c r="B19" s="14" t="s">
        <v>13</v>
      </c>
      <c r="C19" s="15" t="s">
        <v>14</v>
      </c>
      <c r="D19" s="16">
        <v>10000</v>
      </c>
      <c r="E19" s="17">
        <v>0.7</v>
      </c>
      <c r="F19" s="17" t="s">
        <v>15</v>
      </c>
      <c r="G19" s="18" t="s">
        <v>16</v>
      </c>
      <c r="H19" s="18">
        <v>1</v>
      </c>
      <c r="I19" s="29" t="str">
        <f>_xlfn.DISPIMG("ID_9696EA08945A4EABA910D9F8A3CFB74F",1)</f>
        <v>=DISPIMG("ID_9696EA08945A4EABA910D9F8A3CFB74F",1)</v>
      </c>
      <c r="XFA19"/>
      <c r="XFB19"/>
      <c r="XFC19"/>
      <c r="XFD19"/>
    </row>
    <row r="20" s="1" customFormat="1" ht="110" customHeight="1" spans="1:16384">
      <c r="A20" s="14"/>
      <c r="B20" s="15" t="s">
        <v>17</v>
      </c>
      <c r="C20" s="15" t="s">
        <v>18</v>
      </c>
      <c r="D20" s="16">
        <v>1000</v>
      </c>
      <c r="E20" s="17">
        <v>0.15</v>
      </c>
      <c r="F20" s="17" t="s">
        <v>18</v>
      </c>
      <c r="G20" s="18" t="s">
        <v>16</v>
      </c>
      <c r="H20" s="18">
        <v>1</v>
      </c>
      <c r="I20" s="29" t="str">
        <f>_xlfn.DISPIMG("ID_DB13A74A46C6409BB85EADA08A93AD52",1)</f>
        <v>=DISPIMG("ID_DB13A74A46C6409BB85EADA08A93AD52",1)</v>
      </c>
      <c r="XFA20"/>
      <c r="XFB20"/>
      <c r="XFC20"/>
      <c r="XFD20"/>
    </row>
    <row r="21" s="1" customFormat="1" ht="110" customHeight="1" spans="1:16384">
      <c r="A21" s="14" t="s">
        <v>26</v>
      </c>
      <c r="B21" s="14" t="s">
        <v>13</v>
      </c>
      <c r="C21" s="15" t="s">
        <v>27</v>
      </c>
      <c r="D21" s="16">
        <v>100</v>
      </c>
      <c r="E21" s="17">
        <v>0.8</v>
      </c>
      <c r="F21" s="17" t="s">
        <v>15</v>
      </c>
      <c r="G21" s="18" t="s">
        <v>16</v>
      </c>
      <c r="H21" s="18">
        <v>1</v>
      </c>
      <c r="I21" s="29" t="str">
        <f>_xlfn.DISPIMG("ID_54316D2867434514939DA8F2C914417B",1)</f>
        <v>=DISPIMG("ID_54316D2867434514939DA8F2C914417B",1)</v>
      </c>
      <c r="XFA21"/>
      <c r="XFB21"/>
      <c r="XFC21"/>
      <c r="XFD21"/>
    </row>
    <row r="22" s="1" customFormat="1" ht="110" customHeight="1" spans="1:16384">
      <c r="A22" s="14"/>
      <c r="B22" s="15" t="s">
        <v>17</v>
      </c>
      <c r="C22" s="15" t="s">
        <v>18</v>
      </c>
      <c r="D22" s="16">
        <v>100</v>
      </c>
      <c r="E22" s="17">
        <v>0.8</v>
      </c>
      <c r="F22" s="17" t="s">
        <v>18</v>
      </c>
      <c r="G22" s="18" t="s">
        <v>16</v>
      </c>
      <c r="H22" s="18">
        <v>1</v>
      </c>
      <c r="I22" s="29" t="str">
        <f>_xlfn.DISPIMG("ID_65323196E58D4312B67D5A44D66C1FF3",1)</f>
        <v>=DISPIMG("ID_65323196E58D4312B67D5A44D66C1FF3",1)</v>
      </c>
      <c r="XFA22"/>
      <c r="XFB22"/>
      <c r="XFC22"/>
      <c r="XFD22"/>
    </row>
    <row r="23" s="1" customFormat="1" ht="110" customHeight="1" spans="1:16384">
      <c r="A23" s="14" t="s">
        <v>28</v>
      </c>
      <c r="B23" s="14" t="s">
        <v>13</v>
      </c>
      <c r="C23" s="15" t="s">
        <v>14</v>
      </c>
      <c r="D23" s="16">
        <v>6000</v>
      </c>
      <c r="E23" s="17">
        <v>0.8</v>
      </c>
      <c r="F23" s="17" t="s">
        <v>15</v>
      </c>
      <c r="G23" s="18" t="s">
        <v>16</v>
      </c>
      <c r="H23" s="18">
        <v>1</v>
      </c>
      <c r="I23" s="29" t="str">
        <f>_xlfn.DISPIMG("ID_52B30A2575B548F0BA8D0F132ACFC5AC",1)</f>
        <v>=DISPIMG("ID_52B30A2575B548F0BA8D0F132ACFC5AC",1)</v>
      </c>
      <c r="XFA23"/>
      <c r="XFB23"/>
      <c r="XFC23"/>
      <c r="XFD23"/>
    </row>
    <row r="24" s="1" customFormat="1" ht="110" customHeight="1" spans="1:16384">
      <c r="A24" s="14"/>
      <c r="B24" s="15" t="s">
        <v>17</v>
      </c>
      <c r="C24" s="15" t="s">
        <v>18</v>
      </c>
      <c r="D24" s="16">
        <v>1000</v>
      </c>
      <c r="E24" s="17">
        <v>0.2</v>
      </c>
      <c r="F24" s="17" t="s">
        <v>18</v>
      </c>
      <c r="G24" s="18" t="s">
        <v>16</v>
      </c>
      <c r="H24" s="18">
        <v>1</v>
      </c>
      <c r="I24" s="29" t="str">
        <f>_xlfn.DISPIMG("ID_2991AF2F13634AE9B9CFD88AE4ACF211",1)</f>
        <v>=DISPIMG("ID_2991AF2F13634AE9B9CFD88AE4ACF211",1)</v>
      </c>
      <c r="XFA24"/>
      <c r="XFB24"/>
      <c r="XFC24"/>
      <c r="XFD24"/>
    </row>
    <row r="25" s="1" customFormat="1" ht="110" customHeight="1" spans="1:16384">
      <c r="A25" s="14" t="s">
        <v>29</v>
      </c>
      <c r="B25" s="14" t="s">
        <v>13</v>
      </c>
      <c r="C25" s="15" t="s">
        <v>14</v>
      </c>
      <c r="D25" s="16">
        <v>8000</v>
      </c>
      <c r="E25" s="17">
        <v>0.8</v>
      </c>
      <c r="F25" s="17" t="s">
        <v>30</v>
      </c>
      <c r="G25" s="18" t="s">
        <v>16</v>
      </c>
      <c r="H25" s="18">
        <v>1</v>
      </c>
      <c r="I25" s="29" t="str">
        <f>_xlfn.DISPIMG("ID_A59575DC79B6447BBFD3BFF1A45C9CF4",1)</f>
        <v>=DISPIMG("ID_A59575DC79B6447BBFD3BFF1A45C9CF4",1)</v>
      </c>
      <c r="XFA25"/>
      <c r="XFB25"/>
      <c r="XFC25"/>
      <c r="XFD25"/>
    </row>
    <row r="26" s="1" customFormat="1" ht="110" customHeight="1" spans="1:16384">
      <c r="A26" s="14"/>
      <c r="B26" s="15" t="s">
        <v>17</v>
      </c>
      <c r="C26" s="15" t="s">
        <v>18</v>
      </c>
      <c r="D26" s="16">
        <v>1000</v>
      </c>
      <c r="E26" s="17">
        <v>0.2</v>
      </c>
      <c r="F26" s="17" t="s">
        <v>18</v>
      </c>
      <c r="G26" s="18" t="s">
        <v>16</v>
      </c>
      <c r="H26" s="18">
        <v>1</v>
      </c>
      <c r="I26" s="30" t="str">
        <f>_xlfn.DISPIMG("ID_89BED02DDE90437CB07A363222C30C0D",1)</f>
        <v>=DISPIMG("ID_89BED02DDE90437CB07A363222C30C0D",1)</v>
      </c>
      <c r="XFA26"/>
      <c r="XFB26"/>
      <c r="XFC26"/>
      <c r="XFD26"/>
    </row>
    <row r="27" s="1" customFormat="1" ht="110" customHeight="1" spans="1:16384">
      <c r="A27" s="14" t="s">
        <v>31</v>
      </c>
      <c r="B27" s="14" t="s">
        <v>13</v>
      </c>
      <c r="C27" s="15" t="s">
        <v>14</v>
      </c>
      <c r="D27" s="16">
        <v>10000</v>
      </c>
      <c r="E27" s="17">
        <v>0.7</v>
      </c>
      <c r="F27" s="17" t="s">
        <v>15</v>
      </c>
      <c r="G27" s="18" t="s">
        <v>16</v>
      </c>
      <c r="H27" s="18">
        <v>1</v>
      </c>
      <c r="I27" s="29" t="str">
        <f>_xlfn.DISPIMG("ID_C602544160AE458E8C080AE22D3671CB",1)</f>
        <v>=DISPIMG("ID_C602544160AE458E8C080AE22D3671CB",1)</v>
      </c>
      <c r="XFA27"/>
      <c r="XFB27"/>
      <c r="XFC27"/>
      <c r="XFD27"/>
    </row>
    <row r="28" s="1" customFormat="1" ht="110" customHeight="1" spans="1:16384">
      <c r="A28" s="14"/>
      <c r="B28" s="15" t="s">
        <v>17</v>
      </c>
      <c r="C28" s="15" t="s">
        <v>18</v>
      </c>
      <c r="D28" s="16">
        <v>1000</v>
      </c>
      <c r="E28" s="17">
        <v>0.15</v>
      </c>
      <c r="F28" s="17" t="s">
        <v>18</v>
      </c>
      <c r="G28" s="18" t="s">
        <v>16</v>
      </c>
      <c r="H28" s="18">
        <v>1</v>
      </c>
      <c r="I28" s="29" t="str">
        <f>_xlfn.DISPIMG("ID_0706C5875E5D44899B8FCC0CF3E9C64A",1)</f>
        <v>=DISPIMG("ID_0706C5875E5D44899B8FCC0CF3E9C64A",1)</v>
      </c>
      <c r="XFA28"/>
      <c r="XFB28"/>
      <c r="XFC28"/>
      <c r="XFD28"/>
    </row>
    <row r="29" s="1" customFormat="1" ht="110" customHeight="1" spans="1:16384">
      <c r="A29" s="14" t="s">
        <v>32</v>
      </c>
      <c r="B29" s="14" t="s">
        <v>13</v>
      </c>
      <c r="C29" s="15" t="s">
        <v>14</v>
      </c>
      <c r="D29" s="16">
        <v>10000</v>
      </c>
      <c r="E29" s="17">
        <v>0.7</v>
      </c>
      <c r="F29" s="17" t="s">
        <v>15</v>
      </c>
      <c r="G29" s="18" t="s">
        <v>16</v>
      </c>
      <c r="H29" s="18">
        <v>1</v>
      </c>
      <c r="I29" s="29" t="str">
        <f>_xlfn.DISPIMG("ID_1B7D8833B01244B581C7905218CE5F5C",1)</f>
        <v>=DISPIMG("ID_1B7D8833B01244B581C7905218CE5F5C",1)</v>
      </c>
      <c r="XFA29"/>
      <c r="XFB29"/>
      <c r="XFC29"/>
      <c r="XFD29"/>
    </row>
    <row r="30" s="1" customFormat="1" ht="110" customHeight="1" spans="1:16384">
      <c r="A30" s="14" t="s">
        <v>33</v>
      </c>
      <c r="B30" s="14" t="s">
        <v>13</v>
      </c>
      <c r="C30" s="15" t="s">
        <v>14</v>
      </c>
      <c r="D30" s="16">
        <v>200</v>
      </c>
      <c r="E30" s="17">
        <v>0.8</v>
      </c>
      <c r="F30" s="17" t="s">
        <v>15</v>
      </c>
      <c r="G30" s="18" t="s">
        <v>34</v>
      </c>
      <c r="H30" s="18">
        <v>1</v>
      </c>
      <c r="I30" s="29" t="str">
        <f>_xlfn.DISPIMG("ID_F6ACD55CB60A4B0F9B40BFA7647A0AE2",1)</f>
        <v>=DISPIMG("ID_F6ACD55CB60A4B0F9B40BFA7647A0AE2",1)</v>
      </c>
      <c r="XFA30"/>
      <c r="XFB30"/>
      <c r="XFC30"/>
      <c r="XFD30"/>
    </row>
    <row r="31" s="1" customFormat="1" ht="110" customHeight="1" spans="1:16384">
      <c r="A31" s="14"/>
      <c r="B31" s="15" t="s">
        <v>17</v>
      </c>
      <c r="C31" s="15" t="s">
        <v>18</v>
      </c>
      <c r="D31" s="16">
        <v>100</v>
      </c>
      <c r="E31" s="17">
        <v>0.8</v>
      </c>
      <c r="F31" s="17" t="s">
        <v>18</v>
      </c>
      <c r="G31" s="18" t="s">
        <v>34</v>
      </c>
      <c r="H31" s="18">
        <v>1</v>
      </c>
      <c r="I31" s="29" t="str">
        <f>_xlfn.DISPIMG("ID_4ED4F19E7BCF484CBA7D110F984A0AC5",1)</f>
        <v>=DISPIMG("ID_4ED4F19E7BCF484CBA7D110F984A0AC5",1)</v>
      </c>
      <c r="XFA31"/>
      <c r="XFB31"/>
      <c r="XFC31"/>
      <c r="XFD31"/>
    </row>
    <row r="32" s="1" customFormat="1" ht="110" customHeight="1" spans="1:16384">
      <c r="A32" s="14" t="s">
        <v>35</v>
      </c>
      <c r="B32" s="14" t="s">
        <v>13</v>
      </c>
      <c r="C32" s="15" t="s">
        <v>14</v>
      </c>
      <c r="D32" s="16">
        <v>800</v>
      </c>
      <c r="E32" s="17">
        <v>0.8</v>
      </c>
      <c r="F32" s="17" t="s">
        <v>15</v>
      </c>
      <c r="G32" s="18" t="s">
        <v>34</v>
      </c>
      <c r="H32" s="18">
        <v>1</v>
      </c>
      <c r="I32" s="29" t="str">
        <f>_xlfn.DISPIMG("ID_B70442C382EE4504B1F82111F7599FC0",1)</f>
        <v>=DISPIMG("ID_B70442C382EE4504B1F82111F7599FC0",1)</v>
      </c>
      <c r="XFA32"/>
      <c r="XFB32"/>
      <c r="XFC32"/>
      <c r="XFD32"/>
    </row>
    <row r="33" s="1" customFormat="1" ht="110" customHeight="1" spans="1:16384">
      <c r="A33" s="14"/>
      <c r="B33" s="15" t="s">
        <v>17</v>
      </c>
      <c r="C33" s="15" t="s">
        <v>18</v>
      </c>
      <c r="D33" s="16">
        <v>300</v>
      </c>
      <c r="E33" s="17">
        <v>0.8</v>
      </c>
      <c r="F33" s="17" t="s">
        <v>18</v>
      </c>
      <c r="G33" s="18" t="s">
        <v>34</v>
      </c>
      <c r="H33" s="18">
        <v>1</v>
      </c>
      <c r="I33" s="29" t="str">
        <f>_xlfn.DISPIMG("ID_46EEEE88CEC3476A8A3BA1D8F197574D",1)</f>
        <v>=DISPIMG("ID_46EEEE88CEC3476A8A3BA1D8F197574D",1)</v>
      </c>
      <c r="XFA33"/>
      <c r="XFB33"/>
      <c r="XFC33"/>
      <c r="XFD33"/>
    </row>
    <row r="34" s="1" customFormat="1" ht="110" customHeight="1" spans="1:16384">
      <c r="A34" s="15" t="s">
        <v>36</v>
      </c>
      <c r="B34" s="14" t="s">
        <v>13</v>
      </c>
      <c r="C34" s="15" t="s">
        <v>27</v>
      </c>
      <c r="D34" s="16">
        <v>1000</v>
      </c>
      <c r="E34" s="17">
        <v>0.8</v>
      </c>
      <c r="F34" s="17" t="s">
        <v>15</v>
      </c>
      <c r="G34" s="18" t="s">
        <v>16</v>
      </c>
      <c r="H34" s="18">
        <v>1</v>
      </c>
      <c r="I34" s="29" t="str">
        <f>_xlfn.DISPIMG("ID_25069D3BC89146BCBB828C645595F98D",1)</f>
        <v>=DISPIMG("ID_25069D3BC89146BCBB828C645595F98D",1)</v>
      </c>
      <c r="XFA34"/>
      <c r="XFB34"/>
      <c r="XFC34"/>
      <c r="XFD34"/>
    </row>
    <row r="35" s="1" customFormat="1" ht="110" customHeight="1" spans="1:16384">
      <c r="A35" s="15"/>
      <c r="B35" s="15" t="s">
        <v>17</v>
      </c>
      <c r="C35" s="15" t="s">
        <v>18</v>
      </c>
      <c r="D35" s="16">
        <v>1000</v>
      </c>
      <c r="E35" s="17">
        <v>0.8</v>
      </c>
      <c r="F35" s="17" t="s">
        <v>18</v>
      </c>
      <c r="G35" s="18" t="s">
        <v>16</v>
      </c>
      <c r="H35" s="18">
        <v>1</v>
      </c>
      <c r="I35" s="29" t="str">
        <f>_xlfn.DISPIMG("ID_E82B6A45074141D3845074F07CFA8B27",1)</f>
        <v>=DISPIMG("ID_E82B6A45074141D3845074F07CFA8B27",1)</v>
      </c>
      <c r="XFA35"/>
      <c r="XFB35"/>
      <c r="XFC35"/>
      <c r="XFD35"/>
    </row>
    <row r="36" s="1" customFormat="1" ht="110" customHeight="1" spans="1:16384">
      <c r="A36" s="14" t="s">
        <v>37</v>
      </c>
      <c r="B36" s="14" t="s">
        <v>13</v>
      </c>
      <c r="C36" s="15" t="s">
        <v>14</v>
      </c>
      <c r="D36" s="16">
        <v>800</v>
      </c>
      <c r="E36" s="17">
        <v>0.8</v>
      </c>
      <c r="F36" s="17" t="s">
        <v>15</v>
      </c>
      <c r="G36" s="18" t="s">
        <v>34</v>
      </c>
      <c r="H36" s="19">
        <v>1</v>
      </c>
      <c r="I36" s="29" t="str">
        <f>_xlfn.DISPIMG("ID_F3EE3165993A4356AB8ADC712AF927E0",1)</f>
        <v>=DISPIMG("ID_F3EE3165993A4356AB8ADC712AF927E0",1)</v>
      </c>
      <c r="XFA36"/>
      <c r="XFB36"/>
      <c r="XFC36"/>
      <c r="XFD36"/>
    </row>
    <row r="37" s="1" customFormat="1" ht="110" customHeight="1" spans="1:16384">
      <c r="A37" s="14"/>
      <c r="B37" s="15" t="s">
        <v>17</v>
      </c>
      <c r="C37" s="15" t="s">
        <v>18</v>
      </c>
      <c r="D37" s="16">
        <v>400</v>
      </c>
      <c r="E37" s="17">
        <v>0.8</v>
      </c>
      <c r="F37" s="17" t="s">
        <v>18</v>
      </c>
      <c r="G37" s="18" t="s">
        <v>34</v>
      </c>
      <c r="H37" s="19">
        <v>1</v>
      </c>
      <c r="I37" s="29" t="str">
        <f>_xlfn.DISPIMG("ID_5ADBD25285C6488C9FDF6796FF45B9B4",1)</f>
        <v>=DISPIMG("ID_5ADBD25285C6488C9FDF6796FF45B9B4",1)</v>
      </c>
      <c r="XFA37"/>
      <c r="XFB37"/>
      <c r="XFC37"/>
      <c r="XFD37"/>
    </row>
    <row r="38" s="1" customFormat="1" ht="110" customHeight="1" spans="1:16384">
      <c r="A38" s="20" t="s">
        <v>38</v>
      </c>
      <c r="B38" s="15" t="s">
        <v>13</v>
      </c>
      <c r="C38" s="15" t="s">
        <v>14</v>
      </c>
      <c r="D38" s="16">
        <v>5000</v>
      </c>
      <c r="E38" s="17">
        <v>0.8</v>
      </c>
      <c r="F38" s="17" t="s">
        <v>15</v>
      </c>
      <c r="G38" s="18" t="s">
        <v>16</v>
      </c>
      <c r="H38" s="18">
        <v>1</v>
      </c>
      <c r="I38" s="29" t="str">
        <f>_xlfn.DISPIMG("ID_63DBBC6063BF423091E0601F9D37B8A0",1)</f>
        <v>=DISPIMG("ID_63DBBC6063BF423091E0601F9D37B8A0",1)</v>
      </c>
      <c r="XFA38"/>
      <c r="XFB38"/>
      <c r="XFC38"/>
      <c r="XFD38"/>
    </row>
    <row r="39" s="1" customFormat="1" ht="110" customHeight="1" spans="1:16384">
      <c r="A39" s="20"/>
      <c r="B39" s="15" t="s">
        <v>17</v>
      </c>
      <c r="C39" s="15" t="s">
        <v>18</v>
      </c>
      <c r="D39" s="16">
        <v>1000</v>
      </c>
      <c r="E39" s="17">
        <v>0.25</v>
      </c>
      <c r="F39" s="17" t="s">
        <v>18</v>
      </c>
      <c r="G39" s="18" t="s">
        <v>16</v>
      </c>
      <c r="H39" s="18">
        <v>1</v>
      </c>
      <c r="I39" s="29" t="str">
        <f>_xlfn.DISPIMG("ID_C0D9A96CC0BD4BAEB5710DB3580B7816",1)</f>
        <v>=DISPIMG("ID_C0D9A96CC0BD4BAEB5710DB3580B7816",1)</v>
      </c>
      <c r="XFA39"/>
      <c r="XFB39"/>
      <c r="XFC39"/>
      <c r="XFD39"/>
    </row>
    <row r="40" s="1" customFormat="1" ht="110" customHeight="1" spans="1:16384">
      <c r="A40" s="20" t="s">
        <v>39</v>
      </c>
      <c r="B40" s="15" t="s">
        <v>13</v>
      </c>
      <c r="C40" s="15" t="s">
        <v>14</v>
      </c>
      <c r="D40" s="16">
        <v>8000</v>
      </c>
      <c r="E40" s="17">
        <v>0.8</v>
      </c>
      <c r="F40" s="17" t="s">
        <v>15</v>
      </c>
      <c r="G40" s="18" t="s">
        <v>16</v>
      </c>
      <c r="H40" s="18">
        <v>1</v>
      </c>
      <c r="I40" s="29" t="str">
        <f>_xlfn.DISPIMG("ID_F2D7E955A62C449B9B74548AEF566218",1)</f>
        <v>=DISPIMG("ID_F2D7E955A62C449B9B74548AEF566218",1)</v>
      </c>
      <c r="XFA40"/>
      <c r="XFB40"/>
      <c r="XFC40"/>
      <c r="XFD40"/>
    </row>
    <row r="41" s="1" customFormat="1" ht="110" customHeight="1" spans="1:16384">
      <c r="A41" s="20"/>
      <c r="B41" s="15" t="s">
        <v>17</v>
      </c>
      <c r="C41" s="15" t="s">
        <v>18</v>
      </c>
      <c r="D41" s="16">
        <v>1000</v>
      </c>
      <c r="E41" s="17">
        <v>0.15</v>
      </c>
      <c r="F41" s="17" t="s">
        <v>18</v>
      </c>
      <c r="G41" s="18" t="s">
        <v>16</v>
      </c>
      <c r="H41" s="18">
        <v>1</v>
      </c>
      <c r="I41" s="29" t="str">
        <f>_xlfn.DISPIMG("ID_DF66F483BE8A4D93B0E4C244270C377A",1)</f>
        <v>=DISPIMG("ID_DF66F483BE8A4D93B0E4C244270C377A",1)</v>
      </c>
      <c r="XFA41"/>
      <c r="XFB41"/>
      <c r="XFC41"/>
      <c r="XFD41"/>
    </row>
    <row r="42" s="1" customFormat="1" ht="110" customHeight="1" spans="1:16384">
      <c r="A42" s="20" t="s">
        <v>40</v>
      </c>
      <c r="B42" s="14" t="s">
        <v>13</v>
      </c>
      <c r="C42" s="15" t="s">
        <v>14</v>
      </c>
      <c r="D42" s="16">
        <v>10000</v>
      </c>
      <c r="E42" s="17">
        <v>0.65</v>
      </c>
      <c r="F42" s="17" t="s">
        <v>15</v>
      </c>
      <c r="G42" s="18" t="s">
        <v>16</v>
      </c>
      <c r="H42" s="18">
        <v>1</v>
      </c>
      <c r="I42" s="29" t="str">
        <f>_xlfn.DISPIMG("ID_7CE90411CDBA4DE19671E85618ADEDCF",1)</f>
        <v>=DISPIMG("ID_7CE90411CDBA4DE19671E85618ADEDCF",1)</v>
      </c>
      <c r="XFA42"/>
      <c r="XFB42"/>
      <c r="XFC42"/>
      <c r="XFD42"/>
    </row>
    <row r="43" s="1" customFormat="1" ht="110" customHeight="1" spans="1:16384">
      <c r="A43" s="20"/>
      <c r="B43" s="15" t="s">
        <v>17</v>
      </c>
      <c r="C43" s="15" t="s">
        <v>18</v>
      </c>
      <c r="D43" s="16">
        <v>1000</v>
      </c>
      <c r="E43" s="17">
        <v>0.15</v>
      </c>
      <c r="F43" s="17" t="s">
        <v>18</v>
      </c>
      <c r="G43" s="18" t="s">
        <v>16</v>
      </c>
      <c r="H43" s="18">
        <v>1</v>
      </c>
      <c r="I43" s="29" t="str">
        <f>_xlfn.DISPIMG("ID_C8E8951101C84073A31F1D1F12C4C400",1)</f>
        <v>=DISPIMG("ID_C8E8951101C84073A31F1D1F12C4C400",1)</v>
      </c>
      <c r="XFA43"/>
      <c r="XFB43"/>
      <c r="XFC43"/>
      <c r="XFD43"/>
    </row>
    <row r="44" s="1" customFormat="1" ht="110" customHeight="1" spans="1:16384">
      <c r="A44" s="14" t="s">
        <v>41</v>
      </c>
      <c r="B44" s="14" t="s">
        <v>13</v>
      </c>
      <c r="C44" s="15" t="s">
        <v>14</v>
      </c>
      <c r="D44" s="16">
        <v>3000</v>
      </c>
      <c r="E44" s="17">
        <v>0.8</v>
      </c>
      <c r="F44" s="17" t="s">
        <v>15</v>
      </c>
      <c r="G44" s="18" t="s">
        <v>16</v>
      </c>
      <c r="H44" s="18">
        <v>1</v>
      </c>
      <c r="I44" s="29" t="str">
        <f>_xlfn.DISPIMG("ID_142CFD1008C8474C9F02FC31DD1BDD08",1)</f>
        <v>=DISPIMG("ID_142CFD1008C8474C9F02FC31DD1BDD08",1)</v>
      </c>
      <c r="XFA44"/>
      <c r="XFB44"/>
      <c r="XFC44"/>
      <c r="XFD44"/>
    </row>
    <row r="45" s="1" customFormat="1" ht="110" customHeight="1" spans="1:16384">
      <c r="A45" s="14"/>
      <c r="B45" s="15" t="s">
        <v>17</v>
      </c>
      <c r="C45" s="15" t="s">
        <v>18</v>
      </c>
      <c r="D45" s="16">
        <v>1000</v>
      </c>
      <c r="E45" s="17">
        <v>0.6</v>
      </c>
      <c r="F45" s="17" t="s">
        <v>18</v>
      </c>
      <c r="G45" s="18" t="s">
        <v>16</v>
      </c>
      <c r="H45" s="18">
        <v>1</v>
      </c>
      <c r="I45" s="29" t="str">
        <f>_xlfn.DISPIMG("ID_D5DB7817D8BC42B28F4ED5E4F026C5EF",1)</f>
        <v>=DISPIMG("ID_D5DB7817D8BC42B28F4ED5E4F026C5EF",1)</v>
      </c>
      <c r="XFA45"/>
      <c r="XFB45"/>
      <c r="XFC45"/>
      <c r="XFD45"/>
    </row>
    <row r="46" s="1" customFormat="1" ht="106" customHeight="1" spans="1:16384">
      <c r="A46" s="14" t="s">
        <v>42</v>
      </c>
      <c r="B46" s="14" t="s">
        <v>13</v>
      </c>
      <c r="C46" s="15" t="s">
        <v>14</v>
      </c>
      <c r="D46" s="16">
        <v>10000</v>
      </c>
      <c r="E46" s="17">
        <v>0.7</v>
      </c>
      <c r="F46" s="17" t="s">
        <v>43</v>
      </c>
      <c r="G46" s="18" t="s">
        <v>16</v>
      </c>
      <c r="H46" s="18">
        <v>1</v>
      </c>
      <c r="I46" s="29" t="str">
        <f>_xlfn.DISPIMG("ID_F698ECB22F1E44FC988DAF02D6027B2C",1)</f>
        <v>=DISPIMG("ID_F698ECB22F1E44FC988DAF02D6027B2C",1)</v>
      </c>
      <c r="XFA46"/>
      <c r="XFB46"/>
      <c r="XFC46"/>
      <c r="XFD46"/>
    </row>
    <row r="47" s="1" customFormat="1" ht="102" customHeight="1" spans="1:16384">
      <c r="A47" s="14" t="s">
        <v>42</v>
      </c>
      <c r="B47" s="15" t="s">
        <v>17</v>
      </c>
      <c r="C47" s="15" t="s">
        <v>18</v>
      </c>
      <c r="D47" s="16">
        <v>1000</v>
      </c>
      <c r="E47" s="17">
        <v>0.1</v>
      </c>
      <c r="F47" s="17" t="s">
        <v>18</v>
      </c>
      <c r="G47" s="18" t="s">
        <v>16</v>
      </c>
      <c r="H47" s="18">
        <v>1</v>
      </c>
      <c r="I47" s="29" t="str">
        <f>_xlfn.DISPIMG("ID_87959FF0C8AE45A49398EBF69AB490D4",1)</f>
        <v>=DISPIMG("ID_87959FF0C8AE45A49398EBF69AB490D4",1)</v>
      </c>
      <c r="XFA47"/>
      <c r="XFB47"/>
      <c r="XFC47"/>
      <c r="XFD47"/>
    </row>
    <row r="48" s="1" customFormat="1" ht="110" customHeight="1" spans="1:16384">
      <c r="A48" s="14" t="s">
        <v>44</v>
      </c>
      <c r="B48" s="14" t="s">
        <v>13</v>
      </c>
      <c r="C48" s="15" t="s">
        <v>14</v>
      </c>
      <c r="D48" s="16">
        <v>6000</v>
      </c>
      <c r="E48" s="17">
        <v>0.8</v>
      </c>
      <c r="F48" s="17" t="s">
        <v>15</v>
      </c>
      <c r="G48" s="18" t="s">
        <v>16</v>
      </c>
      <c r="H48" s="18">
        <v>1</v>
      </c>
      <c r="I48" s="29" t="str">
        <f>_xlfn.DISPIMG("ID_66D7721570EF4C8FB7712A4725945A80",1)</f>
        <v>=DISPIMG("ID_66D7721570EF4C8FB7712A4725945A80",1)</v>
      </c>
      <c r="XFA48"/>
      <c r="XFB48"/>
      <c r="XFC48"/>
      <c r="XFD48"/>
    </row>
    <row r="49" s="1" customFormat="1" ht="110" customHeight="1" spans="1:16384">
      <c r="A49" s="14"/>
      <c r="B49" s="15" t="s">
        <v>17</v>
      </c>
      <c r="C49" s="15" t="s">
        <v>18</v>
      </c>
      <c r="D49" s="16">
        <v>1000</v>
      </c>
      <c r="E49" s="17">
        <v>0.3</v>
      </c>
      <c r="F49" s="17" t="s">
        <v>18</v>
      </c>
      <c r="G49" s="18" t="s">
        <v>16</v>
      </c>
      <c r="H49" s="18">
        <v>1</v>
      </c>
      <c r="I49" s="29" t="str">
        <f>_xlfn.DISPIMG("ID_27959DCA322B4949ABF9561EAEC02C05",1)</f>
        <v>=DISPIMG("ID_27959DCA322B4949ABF9561EAEC02C05",1)</v>
      </c>
      <c r="XFA49"/>
      <c r="XFB49"/>
      <c r="XFC49"/>
      <c r="XFD49"/>
    </row>
    <row r="50" s="1" customFormat="1" ht="110" customHeight="1" spans="1:16384">
      <c r="A50" s="18" t="s">
        <v>45</v>
      </c>
      <c r="B50" s="14" t="s">
        <v>13</v>
      </c>
      <c r="C50" s="14" t="s">
        <v>14</v>
      </c>
      <c r="D50" s="16">
        <v>1500</v>
      </c>
      <c r="E50" s="17">
        <v>0.8</v>
      </c>
      <c r="F50" s="17" t="s">
        <v>15</v>
      </c>
      <c r="G50" s="18" t="s">
        <v>16</v>
      </c>
      <c r="H50" s="18">
        <v>1</v>
      </c>
      <c r="I50" s="29" t="str">
        <f>_xlfn.DISPIMG("ID_4205289CAB4644D0ADA08E5EB6FC2631",1)</f>
        <v>=DISPIMG("ID_4205289CAB4644D0ADA08E5EB6FC2631",1)</v>
      </c>
      <c r="XFA50"/>
      <c r="XFB50"/>
      <c r="XFC50"/>
      <c r="XFD50"/>
    </row>
    <row r="51" s="1" customFormat="1" ht="110" customHeight="1" spans="1:16384">
      <c r="A51" s="18"/>
      <c r="B51" s="15" t="s">
        <v>17</v>
      </c>
      <c r="C51" s="14" t="s">
        <v>18</v>
      </c>
      <c r="D51" s="16">
        <v>100</v>
      </c>
      <c r="E51" s="17">
        <v>0.8</v>
      </c>
      <c r="F51" s="17" t="s">
        <v>18</v>
      </c>
      <c r="G51" s="18" t="s">
        <v>16</v>
      </c>
      <c r="H51" s="18">
        <v>1</v>
      </c>
      <c r="I51" s="29" t="str">
        <f>_xlfn.DISPIMG("ID_18AC2437DA3C444189D62727A640DEDD",1)</f>
        <v>=DISPIMG("ID_18AC2437DA3C444189D62727A640DEDD",1)</v>
      </c>
      <c r="XFA51"/>
      <c r="XFB51"/>
      <c r="XFC51"/>
      <c r="XFD51"/>
    </row>
    <row r="52" s="1" customFormat="1" ht="110" customHeight="1" spans="1:16384">
      <c r="A52" s="18" t="s">
        <v>46</v>
      </c>
      <c r="B52" s="14" t="s">
        <v>13</v>
      </c>
      <c r="C52" s="14" t="s">
        <v>14</v>
      </c>
      <c r="D52" s="16">
        <v>6000</v>
      </c>
      <c r="E52" s="17">
        <v>0.8</v>
      </c>
      <c r="F52" s="17" t="s">
        <v>15</v>
      </c>
      <c r="G52" s="18" t="s">
        <v>16</v>
      </c>
      <c r="H52" s="18">
        <v>1</v>
      </c>
      <c r="I52" s="29" t="str">
        <f>_xlfn.DISPIMG("ID_A42B3234D38F498B842C14CEC0AA94F1",1)</f>
        <v>=DISPIMG("ID_A42B3234D38F498B842C14CEC0AA94F1",1)</v>
      </c>
      <c r="XFA52"/>
      <c r="XFB52"/>
      <c r="XFC52"/>
      <c r="XFD52"/>
    </row>
    <row r="53" s="1" customFormat="1" ht="110" customHeight="1" spans="1:16384">
      <c r="A53" s="18"/>
      <c r="B53" s="15" t="s">
        <v>17</v>
      </c>
      <c r="C53" s="14" t="s">
        <v>18</v>
      </c>
      <c r="D53" s="16">
        <v>1000</v>
      </c>
      <c r="E53" s="17">
        <v>0.2</v>
      </c>
      <c r="F53" s="17" t="s">
        <v>18</v>
      </c>
      <c r="G53" s="18" t="s">
        <v>16</v>
      </c>
      <c r="H53" s="18">
        <v>1</v>
      </c>
      <c r="I53" s="29" t="str">
        <f>_xlfn.DISPIMG("ID_5F8340E292E64CE2A3CD74E6AA0E5655",1)</f>
        <v>=DISPIMG("ID_5F8340E292E64CE2A3CD74E6AA0E5655",1)</v>
      </c>
      <c r="XFA53"/>
      <c r="XFB53"/>
      <c r="XFC53"/>
      <c r="XFD53"/>
    </row>
    <row r="54" s="1" customFormat="1" ht="110" customHeight="1" spans="1:16384">
      <c r="A54" s="18" t="s">
        <v>47</v>
      </c>
      <c r="B54" s="14" t="s">
        <v>13</v>
      </c>
      <c r="C54" s="14" t="s">
        <v>14</v>
      </c>
      <c r="D54" s="16">
        <v>10000</v>
      </c>
      <c r="E54" s="17">
        <v>0.1</v>
      </c>
      <c r="F54" s="17" t="s">
        <v>15</v>
      </c>
      <c r="G54" s="18" t="s">
        <v>16</v>
      </c>
      <c r="H54" s="18">
        <v>1</v>
      </c>
      <c r="I54" s="29" t="str">
        <f>_xlfn.DISPIMG("ID_1605CFB1DA00475A8950FA9B6709C00F",1)</f>
        <v>=DISPIMG("ID_1605CFB1DA00475A8950FA9B6709C00F",1)</v>
      </c>
      <c r="XFA54"/>
      <c r="XFB54"/>
      <c r="XFC54"/>
      <c r="XFD54"/>
    </row>
    <row r="55" s="1" customFormat="1" ht="110" customHeight="1" spans="1:16384">
      <c r="A55" s="18"/>
      <c r="B55" s="15" t="s">
        <v>17</v>
      </c>
      <c r="C55" s="14" t="s">
        <v>18</v>
      </c>
      <c r="D55" s="16">
        <v>1000</v>
      </c>
      <c r="E55" s="17">
        <v>0.15</v>
      </c>
      <c r="F55" s="17" t="s">
        <v>18</v>
      </c>
      <c r="G55" s="18" t="s">
        <v>16</v>
      </c>
      <c r="H55" s="18">
        <v>1</v>
      </c>
      <c r="I55" s="29" t="str">
        <f>_xlfn.DISPIMG("ID_15ADE51815834C529BBFED19FB82891C",1)</f>
        <v>=DISPIMG("ID_15ADE51815834C529BBFED19FB82891C",1)</v>
      </c>
      <c r="XFA55"/>
      <c r="XFB55"/>
      <c r="XFC55"/>
      <c r="XFD55"/>
    </row>
    <row r="56" s="1" customFormat="1" ht="25" customHeight="1" spans="1:16384">
      <c r="A56" s="21" t="s">
        <v>48</v>
      </c>
      <c r="B56" s="22"/>
      <c r="C56" s="23"/>
      <c r="D56" s="23"/>
      <c r="E56" s="23"/>
      <c r="F56" s="23"/>
      <c r="G56" s="23"/>
      <c r="H56" s="23"/>
      <c r="I56" s="31"/>
      <c r="XFA56"/>
      <c r="XFB56"/>
      <c r="XFC56"/>
      <c r="XFD56"/>
    </row>
    <row r="57" s="1" customFormat="1" customHeight="1" spans="1:16384">
      <c r="A57" s="10" t="s">
        <v>2</v>
      </c>
      <c r="B57" s="10" t="s">
        <v>49</v>
      </c>
      <c r="C57" s="10" t="s">
        <v>50</v>
      </c>
      <c r="D57" s="24"/>
      <c r="E57" s="24"/>
      <c r="F57" s="24"/>
      <c r="G57" s="24"/>
      <c r="H57" s="24"/>
      <c r="I57" s="24"/>
      <c r="XFA57"/>
      <c r="XFB57"/>
      <c r="XFC57"/>
      <c r="XFD57"/>
    </row>
    <row r="58" s="1" customFormat="1" ht="32" customHeight="1" spans="1:16384">
      <c r="A58" s="12"/>
      <c r="B58" s="13"/>
      <c r="C58" s="13" t="s">
        <v>51</v>
      </c>
      <c r="D58" s="13" t="s">
        <v>6</v>
      </c>
      <c r="E58" s="13" t="s">
        <v>7</v>
      </c>
      <c r="F58" s="13" t="s">
        <v>10</v>
      </c>
      <c r="G58" s="13" t="s">
        <v>11</v>
      </c>
      <c r="H58" s="13"/>
      <c r="I58" s="13"/>
      <c r="XFA58"/>
      <c r="XFB58"/>
      <c r="XFC58"/>
      <c r="XFD58"/>
    </row>
    <row r="59" s="1" customFormat="1" ht="74" customHeight="1" spans="1:16384">
      <c r="A59" s="14" t="s">
        <v>52</v>
      </c>
      <c r="B59" s="14" t="s">
        <v>53</v>
      </c>
      <c r="C59" s="16">
        <v>3</v>
      </c>
      <c r="D59" s="16">
        <v>120</v>
      </c>
      <c r="E59" s="17">
        <v>0.8</v>
      </c>
      <c r="F59" s="16">
        <v>1</v>
      </c>
      <c r="G59" s="25"/>
      <c r="H59" s="25"/>
      <c r="I59" s="25"/>
      <c r="XFA59"/>
      <c r="XFB59"/>
      <c r="XFC59"/>
      <c r="XFD59"/>
    </row>
    <row r="60" s="1" customFormat="1" ht="74" customHeight="1" spans="1:16384">
      <c r="A60" s="14"/>
      <c r="B60" s="14" t="s">
        <v>54</v>
      </c>
      <c r="C60" s="16">
        <v>5</v>
      </c>
      <c r="D60" s="16">
        <v>120</v>
      </c>
      <c r="E60" s="17">
        <v>0.8</v>
      </c>
      <c r="F60" s="16">
        <v>2</v>
      </c>
      <c r="G60" s="25"/>
      <c r="H60" s="25"/>
      <c r="I60" s="25"/>
      <c r="XFA60"/>
      <c r="XFB60"/>
      <c r="XFC60"/>
      <c r="XFD60"/>
    </row>
    <row r="61" s="1" customFormat="1" ht="76" customHeight="1" spans="1:16384">
      <c r="A61" s="14" t="s">
        <v>20</v>
      </c>
      <c r="B61" s="14" t="s">
        <v>54</v>
      </c>
      <c r="C61" s="16">
        <v>5</v>
      </c>
      <c r="D61" s="16">
        <v>100</v>
      </c>
      <c r="E61" s="17">
        <v>0.8</v>
      </c>
      <c r="F61" s="16">
        <v>2</v>
      </c>
      <c r="G61" s="25"/>
      <c r="H61" s="25"/>
      <c r="I61" s="25"/>
      <c r="XFA61"/>
      <c r="XFB61"/>
      <c r="XFC61"/>
      <c r="XFD61"/>
    </row>
    <row r="62" s="1" customFormat="1" ht="74" customHeight="1" spans="1:16384">
      <c r="A62" s="14" t="s">
        <v>21</v>
      </c>
      <c r="B62" s="14" t="s">
        <v>53</v>
      </c>
      <c r="C62" s="16">
        <v>4</v>
      </c>
      <c r="D62" s="16">
        <v>150</v>
      </c>
      <c r="E62" s="17">
        <v>0.8</v>
      </c>
      <c r="F62" s="16">
        <v>1</v>
      </c>
      <c r="G62" s="25"/>
      <c r="H62" s="25"/>
      <c r="I62" s="25"/>
      <c r="XFA62"/>
      <c r="XFB62"/>
      <c r="XFC62"/>
      <c r="XFD62"/>
    </row>
    <row r="63" s="1" customFormat="1" ht="74" customHeight="1" spans="1:16384">
      <c r="A63" s="14" t="s">
        <v>21</v>
      </c>
      <c r="B63" s="14" t="s">
        <v>54</v>
      </c>
      <c r="C63" s="16">
        <v>7</v>
      </c>
      <c r="D63" s="16">
        <v>150</v>
      </c>
      <c r="E63" s="17">
        <v>0.8</v>
      </c>
      <c r="F63" s="16">
        <v>3</v>
      </c>
      <c r="G63" s="26"/>
      <c r="H63" s="26"/>
      <c r="I63" s="26"/>
      <c r="XFA63"/>
      <c r="XFB63"/>
      <c r="XFC63"/>
      <c r="XFD63"/>
    </row>
    <row r="64" s="1" customFormat="1" ht="74" customHeight="1" spans="1:16384">
      <c r="A64" s="14" t="s">
        <v>28</v>
      </c>
      <c r="B64" s="14" t="s">
        <v>53</v>
      </c>
      <c r="C64" s="16">
        <v>1</v>
      </c>
      <c r="D64" s="16">
        <v>500</v>
      </c>
      <c r="E64" s="17">
        <v>0.8</v>
      </c>
      <c r="F64" s="16">
        <v>1</v>
      </c>
      <c r="G64" s="25"/>
      <c r="H64" s="25"/>
      <c r="I64" s="25"/>
      <c r="XFA64"/>
      <c r="XFB64"/>
      <c r="XFC64"/>
      <c r="XFD64"/>
    </row>
    <row r="65" s="1" customFormat="1" ht="74" customHeight="1" spans="1:16384">
      <c r="A65" s="14" t="s">
        <v>24</v>
      </c>
      <c r="B65" s="14" t="s">
        <v>53</v>
      </c>
      <c r="C65" s="16">
        <v>0.6</v>
      </c>
      <c r="D65" s="16">
        <v>700</v>
      </c>
      <c r="E65" s="17">
        <v>0.8</v>
      </c>
      <c r="F65" s="16">
        <v>1</v>
      </c>
      <c r="G65" s="25"/>
      <c r="H65" s="25"/>
      <c r="I65" s="25"/>
      <c r="XFA65"/>
      <c r="XFB65"/>
      <c r="XFC65"/>
      <c r="XFD65"/>
    </row>
    <row r="66" s="1" customFormat="1" ht="74" customHeight="1" spans="1:16384">
      <c r="A66" s="32" t="s">
        <v>55</v>
      </c>
      <c r="B66" s="14" t="s">
        <v>54</v>
      </c>
      <c r="C66" s="15" t="s">
        <v>56</v>
      </c>
      <c r="D66" s="32">
        <v>1000</v>
      </c>
      <c r="E66" s="17">
        <v>0.8</v>
      </c>
      <c r="F66" s="32">
        <v>3</v>
      </c>
      <c r="G66" s="33"/>
      <c r="H66" s="33"/>
      <c r="I66" s="33"/>
      <c r="XFA66"/>
      <c r="XFB66"/>
      <c r="XFC66"/>
      <c r="XFD66"/>
    </row>
    <row r="67" s="1" customFormat="1" ht="74" customHeight="1" spans="1:16384">
      <c r="A67" s="32" t="s">
        <v>57</v>
      </c>
      <c r="B67" s="14" t="s">
        <v>53</v>
      </c>
      <c r="C67" s="34" t="s">
        <v>58</v>
      </c>
      <c r="D67" s="35">
        <v>500</v>
      </c>
      <c r="E67" s="36">
        <v>0.8</v>
      </c>
      <c r="F67" s="35">
        <v>1</v>
      </c>
      <c r="G67" s="37"/>
      <c r="H67" s="37"/>
      <c r="I67" s="37"/>
      <c r="XEZ67"/>
      <c r="XFA67"/>
      <c r="XFB67"/>
      <c r="XFC67"/>
      <c r="XFD67"/>
    </row>
    <row r="68" s="1" customFormat="1" ht="74" customHeight="1" spans="1:16384">
      <c r="A68" s="32" t="s">
        <v>32</v>
      </c>
      <c r="B68" s="14" t="s">
        <v>53</v>
      </c>
      <c r="C68" s="34" t="s">
        <v>59</v>
      </c>
      <c r="D68" s="35">
        <v>300</v>
      </c>
      <c r="E68" s="36">
        <v>0.8</v>
      </c>
      <c r="F68" s="35">
        <v>1</v>
      </c>
      <c r="G68" s="37"/>
      <c r="H68" s="37"/>
      <c r="I68" s="37"/>
      <c r="XEZ68"/>
      <c r="XFA68"/>
      <c r="XFB68"/>
      <c r="XFC68"/>
      <c r="XFD68"/>
    </row>
    <row r="69" s="1" customFormat="1" ht="74" customHeight="1" spans="1:16384">
      <c r="A69" s="32" t="s">
        <v>60</v>
      </c>
      <c r="B69" s="14" t="s">
        <v>53</v>
      </c>
      <c r="C69" s="34" t="s">
        <v>61</v>
      </c>
      <c r="D69" s="35">
        <v>150</v>
      </c>
      <c r="E69" s="36">
        <v>0.8</v>
      </c>
      <c r="F69" s="35">
        <v>1</v>
      </c>
      <c r="G69" s="37"/>
      <c r="H69" s="37"/>
      <c r="I69" s="37"/>
      <c r="XEZ69"/>
      <c r="XFA69"/>
      <c r="XFB69"/>
      <c r="XFC69"/>
      <c r="XFD69"/>
    </row>
    <row r="70" ht="74" customHeight="1"/>
  </sheetData>
  <mergeCells count="45">
    <mergeCell ref="A1:I1"/>
    <mergeCell ref="A2:I2"/>
    <mergeCell ref="C3:I3"/>
    <mergeCell ref="A56:I56"/>
    <mergeCell ref="C57:I57"/>
    <mergeCell ref="G58:I58"/>
    <mergeCell ref="G59:I59"/>
    <mergeCell ref="G60:I60"/>
    <mergeCell ref="G61:I61"/>
    <mergeCell ref="G62:I62"/>
    <mergeCell ref="G63:I63"/>
    <mergeCell ref="G64:I64"/>
    <mergeCell ref="G65:I65"/>
    <mergeCell ref="G66:I66"/>
    <mergeCell ref="G67:I67"/>
    <mergeCell ref="G68:I68"/>
    <mergeCell ref="G69:I69"/>
    <mergeCell ref="A3:A4"/>
    <mergeCell ref="A5:A6"/>
    <mergeCell ref="A7:A8"/>
    <mergeCell ref="A9:A10"/>
    <mergeCell ref="A11:A12"/>
    <mergeCell ref="A15:A16"/>
    <mergeCell ref="A17:A18"/>
    <mergeCell ref="A19:A20"/>
    <mergeCell ref="A21:A22"/>
    <mergeCell ref="A23:A24"/>
    <mergeCell ref="A25:A26"/>
    <mergeCell ref="A27:A28"/>
    <mergeCell ref="A30:A31"/>
    <mergeCell ref="A32:A33"/>
    <mergeCell ref="A34:A35"/>
    <mergeCell ref="A36:A37"/>
    <mergeCell ref="A38:A39"/>
    <mergeCell ref="A40:A41"/>
    <mergeCell ref="A42:A43"/>
    <mergeCell ref="A44:A45"/>
    <mergeCell ref="A48:A49"/>
    <mergeCell ref="A50:A51"/>
    <mergeCell ref="A52:A53"/>
    <mergeCell ref="A54:A55"/>
    <mergeCell ref="A57:A58"/>
    <mergeCell ref="A59:A60"/>
    <mergeCell ref="B3:B4"/>
    <mergeCell ref="B57:B58"/>
  </mergeCells>
  <printOptions gridLines="1"/>
  <pageMargins left="0.751388888888889" right="0.751388888888889" top="1" bottom="1" header="0.5" footer="0.5"/>
  <pageSetup paperSize="9" scale="60" orientation="portrait" horizontalDpi="600"/>
  <headerFooter/>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P1蓝光参数表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WPS_1731476954</cp:lastModifiedBy>
  <dcterms:created xsi:type="dcterms:W3CDTF">2021-01-05T01:00:00Z</dcterms:created>
  <dcterms:modified xsi:type="dcterms:W3CDTF">2024-11-27T03:52:50Z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2052-12.1.0.18608</vt:lpwstr>
  </property>
  <property fmtid="{D5CDD505-2E9C-101B-9397-08002B2CF9AE}" pid="3" name="ICV">
    <vt:lpwstr>5B0A8E38BBE44106A454D9522A3B57A2_13</vt:lpwstr>
  </property>
</Properties>
</file>