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575"/>
  </bookViews>
  <sheets>
    <sheet name="P1红光参数表" sheetId="8" r:id="rId1"/>
  </sheets>
  <definedNames>
    <definedName name="_xlnm.Print_Titles" localSheetId="0">P1红光参数表!$2:$4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A67FAF1725884C17AE4E7B59F28D0072"/>
        <xdr:cNvPicPr preferRelativeResize="0"/>
      </xdr:nvPicPr>
      <xdr:blipFill>
        <a:blip r:embed="rId1"/>
        <a:stretch>
          <a:fillRect/>
        </a:stretch>
      </xdr:blipFill>
      <xdr:spPr>
        <a:xfrm>
          <a:off x="8193405" y="7787640"/>
          <a:ext cx="161988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192727D5D33145748823D194AC68CF80"/>
        <xdr:cNvPicPr preferRelativeResize="0"/>
      </xdr:nvPicPr>
      <xdr:blipFill>
        <a:blip r:embed="rId2"/>
        <a:stretch>
          <a:fillRect/>
        </a:stretch>
      </xdr:blipFill>
      <xdr:spPr>
        <a:xfrm>
          <a:off x="8192135" y="5119370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3FD7F73482C74D659ADA90B2C1C55154"/>
        <xdr:cNvPicPr preferRelativeResize="0"/>
      </xdr:nvPicPr>
      <xdr:blipFill>
        <a:blip r:embed="rId3"/>
        <a:stretch>
          <a:fillRect/>
        </a:stretch>
      </xdr:blipFill>
      <xdr:spPr>
        <a:xfrm>
          <a:off x="8193405" y="10455275"/>
          <a:ext cx="161988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C6AB753B93474B5F9EB9F7C22C3B9F8A"/>
        <xdr:cNvPicPr preferRelativeResize="0"/>
      </xdr:nvPicPr>
      <xdr:blipFill>
        <a:blip r:embed="rId4"/>
        <a:stretch>
          <a:fillRect/>
        </a:stretch>
      </xdr:blipFill>
      <xdr:spPr>
        <a:xfrm>
          <a:off x="8190865" y="14454505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15BBF4A44F2646E78E2A8AE0E2F14406"/>
        <xdr:cNvPicPr preferRelativeResize="0"/>
      </xdr:nvPicPr>
      <xdr:blipFill>
        <a:blip r:embed="rId5"/>
        <a:stretch>
          <a:fillRect/>
        </a:stretch>
      </xdr:blipFill>
      <xdr:spPr>
        <a:xfrm>
          <a:off x="8193405" y="11788140"/>
          <a:ext cx="1619885" cy="1258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456640BBDBBE4E7498138BAB86C07186"/>
        <xdr:cNvPicPr preferRelativeResize="0"/>
      </xdr:nvPicPr>
      <xdr:blipFill>
        <a:blip r:embed="rId6"/>
        <a:stretch>
          <a:fillRect/>
        </a:stretch>
      </xdr:blipFill>
      <xdr:spPr>
        <a:xfrm>
          <a:off x="8193405" y="9120505"/>
          <a:ext cx="161988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6CF5A68ED11743AABF3E5CD2F7A23E97"/>
        <xdr:cNvPicPr preferRelativeResize="0"/>
      </xdr:nvPicPr>
      <xdr:blipFill>
        <a:blip r:embed="rId7"/>
        <a:stretch>
          <a:fillRect/>
        </a:stretch>
      </xdr:blipFill>
      <xdr:spPr>
        <a:xfrm>
          <a:off x="8193405" y="35779075"/>
          <a:ext cx="161988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7B6099B6A7B643A68FB39AFE222BAA82"/>
        <xdr:cNvPicPr preferRelativeResize="0"/>
      </xdr:nvPicPr>
      <xdr:blipFill>
        <a:blip r:embed="rId8"/>
        <a:stretch>
          <a:fillRect/>
        </a:stretch>
      </xdr:blipFill>
      <xdr:spPr>
        <a:xfrm>
          <a:off x="8189595" y="34442400"/>
          <a:ext cx="1621155" cy="12617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45DC2CECEFD842A9AA5FAA27285F39FB"/>
        <xdr:cNvPicPr preferRelativeResize="0"/>
      </xdr:nvPicPr>
      <xdr:blipFill>
        <a:blip r:embed="rId9"/>
        <a:stretch>
          <a:fillRect/>
        </a:stretch>
      </xdr:blipFill>
      <xdr:spPr>
        <a:xfrm>
          <a:off x="8188325" y="33109535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2183E11BD645445F88ECE6B53D71177C"/>
        <xdr:cNvPicPr preferRelativeResize="0"/>
      </xdr:nvPicPr>
      <xdr:blipFill>
        <a:blip r:embed="rId10"/>
        <a:stretch>
          <a:fillRect/>
        </a:stretch>
      </xdr:blipFill>
      <xdr:spPr>
        <a:xfrm>
          <a:off x="8193405" y="31776035"/>
          <a:ext cx="1619885" cy="1258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70469972F320490B9F107C2AA15B0E0B"/>
        <xdr:cNvPicPr preferRelativeResize="0"/>
      </xdr:nvPicPr>
      <xdr:blipFill>
        <a:blip r:embed="rId11"/>
        <a:stretch>
          <a:fillRect/>
        </a:stretch>
      </xdr:blipFill>
      <xdr:spPr>
        <a:xfrm>
          <a:off x="8230870" y="25095200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D10876D3840B401180BC94D92AE8DCF8"/>
        <xdr:cNvPicPr preferRelativeResize="0"/>
      </xdr:nvPicPr>
      <xdr:blipFill>
        <a:blip r:embed="rId12"/>
        <a:stretch>
          <a:fillRect/>
        </a:stretch>
      </xdr:blipFill>
      <xdr:spPr>
        <a:xfrm>
          <a:off x="8193405" y="23782020"/>
          <a:ext cx="161988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D850653BC233495C9261DA04562205FE"/>
        <xdr:cNvPicPr preferRelativeResize="0"/>
      </xdr:nvPicPr>
      <xdr:blipFill>
        <a:blip r:embed="rId13"/>
        <a:stretch>
          <a:fillRect/>
        </a:stretch>
      </xdr:blipFill>
      <xdr:spPr>
        <a:xfrm>
          <a:off x="8193405" y="17118965"/>
          <a:ext cx="1619885" cy="1260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211BEC0CDEB4425FADDDA68AD9A3473C"/>
        <xdr:cNvPicPr preferRelativeResize="0"/>
      </xdr:nvPicPr>
      <xdr:blipFill>
        <a:blip r:embed="rId14"/>
        <a:stretch>
          <a:fillRect/>
        </a:stretch>
      </xdr:blipFill>
      <xdr:spPr>
        <a:xfrm>
          <a:off x="8193405" y="15789275"/>
          <a:ext cx="161988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E98B366B9D704968835A7F48C70C8F16"/>
        <xdr:cNvPicPr preferRelativeResize="0"/>
      </xdr:nvPicPr>
      <xdr:blipFill>
        <a:blip r:embed="rId15"/>
        <a:stretch>
          <a:fillRect/>
        </a:stretch>
      </xdr:blipFill>
      <xdr:spPr>
        <a:xfrm>
          <a:off x="8193405" y="22450425"/>
          <a:ext cx="161988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4D384D15B1B94F6496B75619A33955C2"/>
        <xdr:cNvPicPr preferRelativeResize="0"/>
      </xdr:nvPicPr>
      <xdr:blipFill>
        <a:blip r:embed="rId16"/>
        <a:stretch>
          <a:fillRect/>
        </a:stretch>
      </xdr:blipFill>
      <xdr:spPr>
        <a:xfrm>
          <a:off x="8193405" y="21117560"/>
          <a:ext cx="161988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5F4D2372E6AC4E80BA9F6DB50B236772"/>
        <xdr:cNvPicPr preferRelativeResize="0"/>
      </xdr:nvPicPr>
      <xdr:blipFill>
        <a:blip r:embed="rId17"/>
        <a:stretch>
          <a:fillRect/>
        </a:stretch>
      </xdr:blipFill>
      <xdr:spPr>
        <a:xfrm>
          <a:off x="8180705" y="30473015"/>
          <a:ext cx="161988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FB50AAA4F9A144B789740623892CA679"/>
        <xdr:cNvPicPr preferRelativeResize="0"/>
      </xdr:nvPicPr>
      <xdr:blipFill>
        <a:blip r:embed="rId18"/>
        <a:stretch>
          <a:fillRect/>
        </a:stretch>
      </xdr:blipFill>
      <xdr:spPr>
        <a:xfrm>
          <a:off x="8164830" y="29121100"/>
          <a:ext cx="1619885" cy="1258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3C93363136294514AA2485F262A03878"/>
        <xdr:cNvPicPr preferRelativeResize="0"/>
      </xdr:nvPicPr>
      <xdr:blipFill>
        <a:blip r:embed="rId19"/>
        <a:stretch>
          <a:fillRect/>
        </a:stretch>
      </xdr:blipFill>
      <xdr:spPr>
        <a:xfrm>
          <a:off x="8193405" y="2452370"/>
          <a:ext cx="161988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36B742878ACB42D4B9587DA1668C8EBF"/>
        <xdr:cNvPicPr preferRelativeResize="0"/>
      </xdr:nvPicPr>
      <xdr:blipFill>
        <a:blip r:embed="rId20"/>
        <a:stretch>
          <a:fillRect/>
        </a:stretch>
      </xdr:blipFill>
      <xdr:spPr>
        <a:xfrm>
          <a:off x="8182610" y="26446480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8FE4451AF1874D8691E7AE851373246C"/>
        <xdr:cNvPicPr preferRelativeResize="0"/>
      </xdr:nvPicPr>
      <xdr:blipFill>
        <a:blip r:embed="rId21"/>
        <a:stretch>
          <a:fillRect/>
        </a:stretch>
      </xdr:blipFill>
      <xdr:spPr>
        <a:xfrm>
          <a:off x="8183245" y="3786505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722635022184FCEB8667595DE7F0764"/>
        <xdr:cNvPicPr preferRelativeResize="0"/>
      </xdr:nvPicPr>
      <xdr:blipFill>
        <a:blip r:embed="rId22"/>
        <a:stretch>
          <a:fillRect/>
        </a:stretch>
      </xdr:blipFill>
      <xdr:spPr>
        <a:xfrm>
          <a:off x="8193405" y="27779345"/>
          <a:ext cx="161988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5DA5B4E187DF4DB4AA4C417C15E5DE4A"/>
        <xdr:cNvPicPr preferRelativeResize="0"/>
      </xdr:nvPicPr>
      <xdr:blipFill>
        <a:blip r:embed="rId23"/>
        <a:stretch>
          <a:fillRect/>
        </a:stretch>
      </xdr:blipFill>
      <xdr:spPr>
        <a:xfrm>
          <a:off x="8184515" y="6454140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6493B25FB1F54220951A73CEF2C5A135"/>
        <xdr:cNvPicPr preferRelativeResize="0"/>
      </xdr:nvPicPr>
      <xdr:blipFill>
        <a:blip r:embed="rId24"/>
        <a:stretch>
          <a:fillRect/>
        </a:stretch>
      </xdr:blipFill>
      <xdr:spPr>
        <a:xfrm>
          <a:off x="8185785" y="13121640"/>
          <a:ext cx="1621155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72E6492A3C9E4C25AB230169DB8DB26D"/>
        <xdr:cNvPicPr preferRelativeResize="0"/>
      </xdr:nvPicPr>
      <xdr:blipFill>
        <a:blip r:embed="rId25"/>
        <a:stretch>
          <a:fillRect/>
        </a:stretch>
      </xdr:blipFill>
      <xdr:spPr>
        <a:xfrm>
          <a:off x="8193405" y="18454370"/>
          <a:ext cx="161988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1E41CD14854945878A0E62EDE43552B8"/>
        <xdr:cNvPicPr preferRelativeResize="0"/>
      </xdr:nvPicPr>
      <xdr:blipFill>
        <a:blip r:embed="rId26"/>
        <a:stretch>
          <a:fillRect/>
        </a:stretch>
      </xdr:blipFill>
      <xdr:spPr>
        <a:xfrm>
          <a:off x="8193405" y="19784060"/>
          <a:ext cx="1619885" cy="1258570"/>
        </a:xfrm>
        <a:prstGeom prst="rect">
          <a:avLst/>
        </a:prstGeom>
        <a:noFill/>
        <a:ln w="9525">
          <a:noFill/>
        </a:ln>
      </xdr:spPr>
    </xdr:pic>
  </etc:cellImage>
</etc:cellImages>
</file>

<file path=xl/comments1.xml><?xml version="1.0" encoding="utf-8"?>
<comments xmlns="http://schemas.openxmlformats.org/spreadsheetml/2006/main">
  <authors>
    <author>12479</author>
  </authors>
  <commentList>
    <comment ref="I24" authorId="0">
      <text>
        <r>
          <rPr>
            <b/>
            <sz val="9"/>
            <rFont val="宋体"/>
            <charset val="134"/>
          </rPr>
          <t>12479:</t>
        </r>
        <r>
          <rPr>
            <sz val="9"/>
            <rFont val="宋体"/>
            <charset val="134"/>
          </rPr>
          <t xml:space="preserve">
打开恒功率模式</t>
        </r>
      </text>
    </comment>
  </commentList>
</comments>
</file>

<file path=xl/sharedStrings.xml><?xml version="1.0" encoding="utf-8"?>
<sst xmlns="http://schemas.openxmlformats.org/spreadsheetml/2006/main" count="132" uniqueCount="31">
  <si>
    <t xml:space="preserve">Remark：
    Our parameter list is only for the most widely used materials. Customers may need to try other uncommon materials by themselves, or they can contact us to apply for testing.  </t>
  </si>
  <si>
    <t xml:space="preserve"> Engraving Parameter for Common Material</t>
  </si>
  <si>
    <t>Material</t>
  </si>
  <si>
    <t>Image format</t>
  </si>
  <si>
    <t>Engraving</t>
  </si>
  <si>
    <t xml:space="preserve">Line Interval </t>
  </si>
  <si>
    <t>Speed
（mmNAm）</t>
  </si>
  <si>
    <t>Max-Power</t>
  </si>
  <si>
    <t>Image Mode</t>
  </si>
  <si>
    <t>Needs to be blackened</t>
  </si>
  <si>
    <t>Number of passes</t>
  </si>
  <si>
    <t>Case illustration</t>
  </si>
  <si>
    <t>Brass</t>
  </si>
  <si>
    <t>Bitmap</t>
  </si>
  <si>
    <t>0.01</t>
  </si>
  <si>
    <t>Threshold</t>
  </si>
  <si>
    <t>NO</t>
  </si>
  <si>
    <t>Vector Line</t>
  </si>
  <si>
    <t>NA</t>
  </si>
  <si>
    <t>Iron sheet</t>
  </si>
  <si>
    <t>Coated alumina</t>
  </si>
  <si>
    <t>Black alumina</t>
  </si>
  <si>
    <t>Stainless Steel</t>
  </si>
  <si>
    <t>Painted furniture</t>
  </si>
  <si>
    <t>ABS</t>
  </si>
  <si>
    <t>Plastic</t>
  </si>
  <si>
    <t>Leather</t>
  </si>
  <si>
    <t>Black acrylic</t>
  </si>
  <si>
    <t>Rubber</t>
  </si>
  <si>
    <t xml:space="preserve">Metal business card
</t>
  </si>
  <si>
    <t>Rock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</si>
</sst>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0"/>
      <color indexed="8"/>
      <name val="Helvetica Neue"/>
      <charset val="134"/>
    </font>
    <font>
      <b/>
      <sz val="12"/>
      <color rgb="FF000000"/>
      <name val="微软雅黑"/>
      <charset val="134"/>
    </font>
    <font>
      <b/>
      <sz val="12"/>
      <color indexed="8"/>
      <name val="微软雅黑"/>
      <charset val="134"/>
    </font>
    <font>
      <sz val="12"/>
      <color indexed="8"/>
      <name val="微软雅黑"/>
      <charset val="134"/>
    </font>
    <font>
      <b/>
      <sz val="11"/>
      <color rgb="FF000000"/>
      <name val="微软雅黑"/>
      <charset val="134"/>
    </font>
    <font>
      <b/>
      <sz val="11"/>
      <color indexed="8"/>
      <name val="微软雅黑"/>
      <charset val="134"/>
    </font>
    <font>
      <sz val="10"/>
      <color rgb="FF000000"/>
      <name val="微软雅黑"/>
      <charset val="134"/>
    </font>
    <font>
      <sz val="10"/>
      <color indexed="8"/>
      <name val="微软雅黑"/>
      <charset val="134"/>
    </font>
    <font>
      <sz val="10"/>
      <name val="微软雅黑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1"/>
      <color theme="1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>
      <alignment vertical="top" wrapText="1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3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6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23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0" fillId="0" borderId="0" xfId="0" applyNumberFormat="1" applyFont="1" applyAlignment="1">
      <alignment vertical="top" wrapText="1"/>
    </xf>
    <xf numFmtId="0" fontId="1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BDC0BF"/>
      <rgbColor rgb="00A5A5A5"/>
      <rgbColor rgb="003F3F3F"/>
      <rgbColor rgb="00DBDBDB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zoomScale="85" zoomScaleNormal="85" topLeftCell="A14" workbookViewId="0">
      <selection activeCell="I9" sqref="I9 I7 I11 I14 I12 I10 I30 I29 I28 I27 I22 I21 I16 I15 I20 I19 I26 I25 I5 I23 I6 I24 I8 I13 I17 I18"/>
    </sheetView>
  </sheetViews>
  <sheetFormatPr defaultColWidth="16.2685185185185" defaultRowHeight="19.9" customHeight="1"/>
  <cols>
    <col min="1" max="2" width="16.2685185185185" style="1" customWidth="1"/>
    <col min="3" max="3" width="15.4537037037037" style="2" customWidth="1"/>
    <col min="4" max="4" width="15.8148148148148" style="1" customWidth="1"/>
    <col min="5" max="6" width="12.5462962962963" style="1" customWidth="1"/>
    <col min="7" max="7" width="15.7222222222222" style="1" customWidth="1"/>
    <col min="8" max="8" width="13.5462962962963" style="1" customWidth="1"/>
    <col min="9" max="9" width="26.1574074074074" style="1" customWidth="1"/>
    <col min="10" max="16380" width="16.2685185185185" style="1"/>
  </cols>
  <sheetData>
    <row r="1" s="1" customFormat="1" ht="61" customHeight="1" spans="1:16384">
      <c r="A1" s="3" t="s">
        <v>0</v>
      </c>
      <c r="B1" s="3"/>
      <c r="C1" s="4"/>
      <c r="D1" s="5"/>
      <c r="E1" s="5"/>
      <c r="F1" s="5"/>
      <c r="G1" s="5"/>
      <c r="H1" s="5"/>
      <c r="I1" s="5"/>
      <c r="XFA1"/>
      <c r="XFB1"/>
      <c r="XFC1"/>
      <c r="XFD1"/>
    </row>
    <row r="2" s="1" customFormat="1" ht="31" customHeight="1" spans="1:16384">
      <c r="A2" s="6" t="s">
        <v>1</v>
      </c>
      <c r="B2" s="6"/>
      <c r="C2" s="7"/>
      <c r="D2" s="8"/>
      <c r="E2" s="8"/>
      <c r="F2" s="8"/>
      <c r="G2" s="8"/>
      <c r="H2" s="8"/>
      <c r="I2" s="8"/>
      <c r="XFA2"/>
      <c r="XFB2"/>
      <c r="XFC2"/>
      <c r="XFD2"/>
    </row>
    <row r="3" s="1" customFormat="1" ht="22.4" customHeight="1" spans="1:16384">
      <c r="A3" s="9" t="s">
        <v>2</v>
      </c>
      <c r="B3" s="9" t="s">
        <v>3</v>
      </c>
      <c r="C3" s="9" t="s">
        <v>4</v>
      </c>
      <c r="D3" s="10"/>
      <c r="E3" s="10"/>
      <c r="F3" s="10"/>
      <c r="G3" s="10"/>
      <c r="H3" s="10"/>
      <c r="I3" s="10"/>
      <c r="XFA3"/>
      <c r="XFB3"/>
      <c r="XFC3"/>
      <c r="XFD3"/>
    </row>
    <row r="4" s="1" customFormat="1" ht="76" customHeight="1" spans="1:16384">
      <c r="A4" s="11"/>
      <c r="B4" s="12"/>
      <c r="C4" s="12" t="s">
        <v>5</v>
      </c>
      <c r="D4" s="12" t="s">
        <v>6</v>
      </c>
      <c r="E4" s="12" t="s">
        <v>7</v>
      </c>
      <c r="F4" s="12" t="s">
        <v>8</v>
      </c>
      <c r="G4" s="12" t="s">
        <v>9</v>
      </c>
      <c r="H4" s="12" t="s">
        <v>10</v>
      </c>
      <c r="I4" s="12" t="s">
        <v>11</v>
      </c>
      <c r="XFA4"/>
      <c r="XFB4"/>
      <c r="XFC4"/>
      <c r="XFD4"/>
    </row>
    <row r="5" s="1" customFormat="1" ht="105" customHeight="1" spans="1:16384">
      <c r="A5" s="13" t="s">
        <v>12</v>
      </c>
      <c r="B5" s="13" t="s">
        <v>13</v>
      </c>
      <c r="C5" s="14" t="s">
        <v>14</v>
      </c>
      <c r="D5" s="15">
        <v>1500</v>
      </c>
      <c r="E5" s="16">
        <v>0.8</v>
      </c>
      <c r="F5" s="16" t="s">
        <v>15</v>
      </c>
      <c r="G5" s="17" t="s">
        <v>16</v>
      </c>
      <c r="H5" s="17">
        <v>1</v>
      </c>
      <c r="I5" s="20" t="str">
        <f>_xlfn.DISPIMG("ID_3C93363136294514AA2485F262A03878",1)</f>
        <v>=DISPIMG("ID_3C93363136294514AA2485F262A03878",1)</v>
      </c>
      <c r="XFA5"/>
      <c r="XFB5"/>
      <c r="XFC5"/>
      <c r="XFD5"/>
    </row>
    <row r="6" s="1" customFormat="1" ht="105" customHeight="1" spans="1:16384">
      <c r="A6" s="14"/>
      <c r="B6" s="14" t="s">
        <v>17</v>
      </c>
      <c r="C6" s="14" t="s">
        <v>18</v>
      </c>
      <c r="D6" s="15">
        <v>500</v>
      </c>
      <c r="E6" s="16">
        <v>0.8</v>
      </c>
      <c r="F6" s="16" t="s">
        <v>18</v>
      </c>
      <c r="G6" s="17" t="s">
        <v>16</v>
      </c>
      <c r="H6" s="17">
        <v>1</v>
      </c>
      <c r="I6" s="20" t="str">
        <f>_xlfn.DISPIMG("ID_8FE4451AF1874D8691E7AE851373246C",1)</f>
        <v>=DISPIMG("ID_8FE4451AF1874D8691E7AE851373246C",1)</v>
      </c>
      <c r="XFA6"/>
      <c r="XFB6"/>
      <c r="XFC6"/>
      <c r="XFD6"/>
    </row>
    <row r="7" s="1" customFormat="1" ht="105" customHeight="1" spans="1:16384">
      <c r="A7" s="13" t="s">
        <v>19</v>
      </c>
      <c r="B7" s="13" t="s">
        <v>13</v>
      </c>
      <c r="C7" s="14" t="s">
        <v>14</v>
      </c>
      <c r="D7" s="15">
        <v>3500</v>
      </c>
      <c r="E7" s="16">
        <v>0.8</v>
      </c>
      <c r="F7" s="16" t="s">
        <v>15</v>
      </c>
      <c r="G7" s="17" t="s">
        <v>16</v>
      </c>
      <c r="H7" s="17">
        <v>1</v>
      </c>
      <c r="I7" s="21" t="str">
        <f>_xlfn.DISPIMG("ID_192727D5D33145748823D194AC68CF80",1)</f>
        <v>=DISPIMG("ID_192727D5D33145748823D194AC68CF80",1)</v>
      </c>
      <c r="XFA7"/>
      <c r="XFB7"/>
      <c r="XFC7"/>
      <c r="XFD7"/>
    </row>
    <row r="8" s="1" customFormat="1" ht="105" customHeight="1" spans="1:16384">
      <c r="A8" s="13"/>
      <c r="B8" s="14" t="s">
        <v>17</v>
      </c>
      <c r="C8" s="14" t="s">
        <v>18</v>
      </c>
      <c r="D8" s="15">
        <v>500</v>
      </c>
      <c r="E8" s="16">
        <v>0.8</v>
      </c>
      <c r="F8" s="16" t="s">
        <v>18</v>
      </c>
      <c r="G8" s="17" t="s">
        <v>16</v>
      </c>
      <c r="H8" s="17">
        <v>1</v>
      </c>
      <c r="I8" s="21" t="str">
        <f>_xlfn.DISPIMG("ID_5DA5B4E187DF4DB4AA4C417C15E5DE4A",1)</f>
        <v>=DISPIMG("ID_5DA5B4E187DF4DB4AA4C417C15E5DE4A",1)</v>
      </c>
      <c r="XFA8"/>
      <c r="XFB8"/>
      <c r="XFC8"/>
      <c r="XFD8"/>
    </row>
    <row r="9" s="1" customFormat="1" ht="105" customHeight="1" spans="1:16384">
      <c r="A9" s="13" t="s">
        <v>20</v>
      </c>
      <c r="B9" s="13" t="s">
        <v>13</v>
      </c>
      <c r="C9" s="14" t="s">
        <v>14</v>
      </c>
      <c r="D9" s="15">
        <v>10000</v>
      </c>
      <c r="E9" s="16">
        <v>0.8</v>
      </c>
      <c r="F9" s="16" t="s">
        <v>15</v>
      </c>
      <c r="G9" s="17" t="s">
        <v>16</v>
      </c>
      <c r="H9" s="17">
        <v>1</v>
      </c>
      <c r="I9" s="22" t="str">
        <f>_xlfn.DISPIMG("ID_A67FAF1725884C17AE4E7B59F28D0072",1)</f>
        <v>=DISPIMG("ID_A67FAF1725884C17AE4E7B59F28D0072",1)</v>
      </c>
      <c r="XFA9"/>
      <c r="XFB9"/>
      <c r="XFC9"/>
      <c r="XFD9"/>
    </row>
    <row r="10" s="1" customFormat="1" ht="105" customHeight="1" spans="1:16384">
      <c r="A10" s="13"/>
      <c r="B10" s="13" t="s">
        <v>17</v>
      </c>
      <c r="C10" s="14" t="s">
        <v>18</v>
      </c>
      <c r="D10" s="15">
        <v>500</v>
      </c>
      <c r="E10" s="16">
        <v>0.6</v>
      </c>
      <c r="F10" s="16" t="s">
        <v>18</v>
      </c>
      <c r="G10" s="17" t="s">
        <v>16</v>
      </c>
      <c r="H10" s="17" t="s">
        <v>18</v>
      </c>
      <c r="I10" s="22" t="str">
        <f>_xlfn.DISPIMG("ID_456640BBDBBE4E7498138BAB86C07186",1)</f>
        <v>=DISPIMG("ID_456640BBDBBE4E7498138BAB86C07186",1)</v>
      </c>
      <c r="XFA10"/>
      <c r="XFB10"/>
      <c r="XFC10"/>
      <c r="XFD10"/>
    </row>
    <row r="11" s="1" customFormat="1" ht="105" customHeight="1" spans="1:16384">
      <c r="A11" s="13" t="s">
        <v>21</v>
      </c>
      <c r="B11" s="13" t="s">
        <v>13</v>
      </c>
      <c r="C11" s="14" t="s">
        <v>14</v>
      </c>
      <c r="D11" s="15">
        <v>10000</v>
      </c>
      <c r="E11" s="16">
        <v>0.7</v>
      </c>
      <c r="F11" s="16" t="s">
        <v>15</v>
      </c>
      <c r="G11" s="17" t="s">
        <v>16</v>
      </c>
      <c r="H11" s="17">
        <v>1</v>
      </c>
      <c r="I11" s="22" t="str">
        <f>_xlfn.DISPIMG("ID_3FD7F73482C74D659ADA90B2C1C55154",1)</f>
        <v>=DISPIMG("ID_3FD7F73482C74D659ADA90B2C1C55154",1)</v>
      </c>
      <c r="XFA11"/>
      <c r="XFB11"/>
      <c r="XFC11"/>
      <c r="XFD11"/>
    </row>
    <row r="12" s="1" customFormat="1" ht="105" customHeight="1" spans="1:16384">
      <c r="A12" s="13"/>
      <c r="B12" s="13" t="s">
        <v>17</v>
      </c>
      <c r="C12" s="14" t="s">
        <v>18</v>
      </c>
      <c r="D12" s="15">
        <v>500</v>
      </c>
      <c r="E12" s="16">
        <v>0.6</v>
      </c>
      <c r="F12" s="16" t="s">
        <v>18</v>
      </c>
      <c r="G12" s="17" t="s">
        <v>16</v>
      </c>
      <c r="H12" s="17">
        <v>1</v>
      </c>
      <c r="I12" s="22" t="str">
        <f>_xlfn.DISPIMG("ID_15BBF4A44F2646E78E2A8AE0E2F14406",1)</f>
        <v>=DISPIMG("ID_15BBF4A44F2646E78E2A8AE0E2F14406",1)</v>
      </c>
      <c r="XFA12"/>
      <c r="XFB12"/>
      <c r="XFC12"/>
      <c r="XFD12"/>
    </row>
    <row r="13" s="1" customFormat="1" ht="105" customHeight="1" spans="1:16384">
      <c r="A13" s="13" t="s">
        <v>22</v>
      </c>
      <c r="B13" s="13" t="s">
        <v>13</v>
      </c>
      <c r="C13" s="14" t="s">
        <v>14</v>
      </c>
      <c r="D13" s="15">
        <v>3500</v>
      </c>
      <c r="E13" s="16">
        <v>0.8</v>
      </c>
      <c r="F13" s="16" t="s">
        <v>15</v>
      </c>
      <c r="G13" s="17" t="s">
        <v>16</v>
      </c>
      <c r="H13" s="17">
        <v>1</v>
      </c>
      <c r="I13" s="22" t="str">
        <f>_xlfn.DISPIMG("ID_6493B25FB1F54220951A73CEF2C5A135",1)</f>
        <v>=DISPIMG("ID_6493B25FB1F54220951A73CEF2C5A135",1)</v>
      </c>
      <c r="XFA13"/>
      <c r="XFB13"/>
      <c r="XFC13"/>
      <c r="XFD13"/>
    </row>
    <row r="14" s="1" customFormat="1" ht="105" customHeight="1" spans="1:16384">
      <c r="A14" s="13"/>
      <c r="B14" s="13" t="s">
        <v>17</v>
      </c>
      <c r="C14" s="14" t="s">
        <v>18</v>
      </c>
      <c r="D14" s="15">
        <v>500</v>
      </c>
      <c r="E14" s="16">
        <v>0.6</v>
      </c>
      <c r="F14" s="16" t="s">
        <v>18</v>
      </c>
      <c r="G14" s="17" t="s">
        <v>16</v>
      </c>
      <c r="H14" s="17">
        <v>1</v>
      </c>
      <c r="I14" s="22" t="str">
        <f>_xlfn.DISPIMG("ID_C6AB753B93474B5F9EB9F7C22C3B9F8A",1)</f>
        <v>=DISPIMG("ID_C6AB753B93474B5F9EB9F7C22C3B9F8A",1)</v>
      </c>
      <c r="XFA14"/>
      <c r="XFB14"/>
      <c r="XFC14"/>
      <c r="XFD14"/>
    </row>
    <row r="15" s="1" customFormat="1" ht="105" customHeight="1" spans="1:16384">
      <c r="A15" s="13" t="s">
        <v>23</v>
      </c>
      <c r="B15" s="13" t="s">
        <v>13</v>
      </c>
      <c r="C15" s="14" t="s">
        <v>14</v>
      </c>
      <c r="D15" s="15">
        <v>5000</v>
      </c>
      <c r="E15" s="16">
        <v>0.8</v>
      </c>
      <c r="F15" s="16" t="s">
        <v>15</v>
      </c>
      <c r="G15" s="17" t="s">
        <v>16</v>
      </c>
      <c r="H15" s="17">
        <v>1</v>
      </c>
      <c r="I15" s="22" t="str">
        <f>_xlfn.DISPIMG("ID_211BEC0CDEB4425FADDDA68AD9A3473C",1)</f>
        <v>=DISPIMG("ID_211BEC0CDEB4425FADDDA68AD9A3473C",1)</v>
      </c>
      <c r="XFA15"/>
      <c r="XFB15"/>
      <c r="XFC15"/>
      <c r="XFD15"/>
    </row>
    <row r="16" s="1" customFormat="1" ht="105" customHeight="1" spans="1:16384">
      <c r="A16" s="13"/>
      <c r="B16" s="13" t="s">
        <v>17</v>
      </c>
      <c r="C16" s="14" t="s">
        <v>18</v>
      </c>
      <c r="D16" s="15">
        <v>500</v>
      </c>
      <c r="E16" s="16">
        <v>0.65</v>
      </c>
      <c r="F16" s="16" t="s">
        <v>18</v>
      </c>
      <c r="G16" s="17" t="s">
        <v>16</v>
      </c>
      <c r="H16" s="17">
        <v>1</v>
      </c>
      <c r="I16" s="22" t="str">
        <f>_xlfn.DISPIMG("ID_D850653BC233495C9261DA04562205FE",1)</f>
        <v>=DISPIMG("ID_D850653BC233495C9261DA04562205FE",1)</v>
      </c>
      <c r="XFA16"/>
      <c r="XFB16"/>
      <c r="XFC16"/>
      <c r="XFD16"/>
    </row>
    <row r="17" s="1" customFormat="1" ht="105" customHeight="1" spans="1:16384">
      <c r="A17" s="13" t="s">
        <v>24</v>
      </c>
      <c r="B17" s="13" t="s">
        <v>13</v>
      </c>
      <c r="C17" s="14" t="s">
        <v>14</v>
      </c>
      <c r="D17" s="15">
        <v>10000</v>
      </c>
      <c r="E17" s="16">
        <v>0.8</v>
      </c>
      <c r="F17" s="16" t="s">
        <v>15</v>
      </c>
      <c r="G17" s="17" t="s">
        <v>16</v>
      </c>
      <c r="H17" s="17">
        <v>1</v>
      </c>
      <c r="I17" s="22" t="str">
        <f>_xlfn.DISPIMG("ID_72E6492A3C9E4C25AB230169DB8DB26D",1)</f>
        <v>=DISPIMG("ID_72E6492A3C9E4C25AB230169DB8DB26D",1)</v>
      </c>
      <c r="XFA17"/>
      <c r="XFB17"/>
      <c r="XFC17"/>
      <c r="XFD17"/>
    </row>
    <row r="18" s="1" customFormat="1" ht="105" customHeight="1" spans="1:16384">
      <c r="A18" s="13"/>
      <c r="B18" s="13" t="s">
        <v>17</v>
      </c>
      <c r="C18" s="14" t="s">
        <v>18</v>
      </c>
      <c r="D18" s="15">
        <v>500</v>
      </c>
      <c r="E18" s="16">
        <v>0.35</v>
      </c>
      <c r="F18" s="16" t="s">
        <v>18</v>
      </c>
      <c r="G18" s="17" t="s">
        <v>16</v>
      </c>
      <c r="H18" s="17">
        <v>1</v>
      </c>
      <c r="I18" s="22" t="str">
        <f>_xlfn.DISPIMG("ID_1E41CD14854945878A0E62EDE43552B8",1)</f>
        <v>=DISPIMG("ID_1E41CD14854945878A0E62EDE43552B8",1)</v>
      </c>
      <c r="XFA18"/>
      <c r="XFB18"/>
      <c r="XFC18"/>
      <c r="XFD18"/>
    </row>
    <row r="19" s="1" customFormat="1" ht="105" customHeight="1" spans="1:16384">
      <c r="A19" s="13" t="s">
        <v>25</v>
      </c>
      <c r="B19" s="13" t="s">
        <v>13</v>
      </c>
      <c r="C19" s="14" t="s">
        <v>14</v>
      </c>
      <c r="D19" s="15">
        <v>10000</v>
      </c>
      <c r="E19" s="16">
        <v>0.8</v>
      </c>
      <c r="F19" s="16" t="s">
        <v>15</v>
      </c>
      <c r="G19" s="17" t="s">
        <v>16</v>
      </c>
      <c r="H19" s="17">
        <v>1</v>
      </c>
      <c r="I19" s="22" t="str">
        <f>_xlfn.DISPIMG("ID_4D384D15B1B94F6496B75619A33955C2",1)</f>
        <v>=DISPIMG("ID_4D384D15B1B94F6496B75619A33955C2",1)</v>
      </c>
      <c r="XFA19"/>
      <c r="XFB19"/>
      <c r="XFC19"/>
      <c r="XFD19"/>
    </row>
    <row r="20" s="1" customFormat="1" ht="105" customHeight="1" spans="1:16384">
      <c r="A20" s="13"/>
      <c r="B20" s="13" t="s">
        <v>17</v>
      </c>
      <c r="C20" s="14" t="s">
        <v>18</v>
      </c>
      <c r="D20" s="15">
        <v>500</v>
      </c>
      <c r="E20" s="16">
        <v>0.3</v>
      </c>
      <c r="F20" s="16" t="s">
        <v>18</v>
      </c>
      <c r="G20" s="17" t="s">
        <v>16</v>
      </c>
      <c r="H20" s="17">
        <v>1</v>
      </c>
      <c r="I20" s="22" t="str">
        <f>_xlfn.DISPIMG("ID_E98B366B9D704968835A7F48C70C8F16",1)</f>
        <v>=DISPIMG("ID_E98B366B9D704968835A7F48C70C8F16",1)</v>
      </c>
      <c r="XFA20"/>
      <c r="XFB20"/>
      <c r="XFC20"/>
      <c r="XFD20"/>
    </row>
    <row r="21" s="1" customFormat="1" ht="105" customHeight="1" spans="1:16384">
      <c r="A21" s="14" t="s">
        <v>26</v>
      </c>
      <c r="B21" s="13" t="s">
        <v>13</v>
      </c>
      <c r="C21" s="14" t="s">
        <v>14</v>
      </c>
      <c r="D21" s="15">
        <v>10000</v>
      </c>
      <c r="E21" s="16">
        <v>0.6</v>
      </c>
      <c r="F21" s="16" t="s">
        <v>15</v>
      </c>
      <c r="G21" s="17" t="s">
        <v>16</v>
      </c>
      <c r="H21" s="17">
        <v>1</v>
      </c>
      <c r="I21" s="22" t="str">
        <f>_xlfn.DISPIMG("ID_D10876D3840B401180BC94D92AE8DCF8",1)</f>
        <v>=DISPIMG("ID_D10876D3840B401180BC94D92AE8DCF8",1)</v>
      </c>
      <c r="XFA21"/>
      <c r="XFB21"/>
      <c r="XFC21"/>
      <c r="XFD21"/>
    </row>
    <row r="22" s="1" customFormat="1" ht="105" customHeight="1" spans="1:16384">
      <c r="A22" s="14"/>
      <c r="B22" s="13" t="s">
        <v>17</v>
      </c>
      <c r="C22" s="14" t="s">
        <v>18</v>
      </c>
      <c r="D22" s="15">
        <v>500</v>
      </c>
      <c r="E22" s="16">
        <v>0.15</v>
      </c>
      <c r="F22" s="16" t="s">
        <v>18</v>
      </c>
      <c r="G22" s="17" t="s">
        <v>16</v>
      </c>
      <c r="H22" s="17">
        <v>1</v>
      </c>
      <c r="I22" s="22" t="str">
        <f>_xlfn.DISPIMG("ID_70469972F320490B9F107C2AA15B0E0B",1)</f>
        <v>=DISPIMG("ID_70469972F320490B9F107C2AA15B0E0B",1)</v>
      </c>
      <c r="XFA22"/>
      <c r="XFB22"/>
      <c r="XFC22"/>
      <c r="XFD22"/>
    </row>
    <row r="23" s="1" customFormat="1" ht="105" customHeight="1" spans="1:16384">
      <c r="A23" s="13" t="s">
        <v>27</v>
      </c>
      <c r="B23" s="13" t="s">
        <v>13</v>
      </c>
      <c r="C23" s="14" t="s">
        <v>14</v>
      </c>
      <c r="D23" s="15">
        <v>10000</v>
      </c>
      <c r="E23" s="16">
        <v>0.4</v>
      </c>
      <c r="F23" s="16" t="s">
        <v>15</v>
      </c>
      <c r="G23" s="17" t="s">
        <v>16</v>
      </c>
      <c r="H23" s="18">
        <v>1</v>
      </c>
      <c r="I23" s="22" t="str">
        <f>_xlfn.DISPIMG("ID_36B742878ACB42D4B9587DA1668C8EBF",1)</f>
        <v>=DISPIMG("ID_36B742878ACB42D4B9587DA1668C8EBF",1)</v>
      </c>
      <c r="XFA23"/>
      <c r="XFB23"/>
      <c r="XFC23"/>
      <c r="XFD23"/>
    </row>
    <row r="24" s="1" customFormat="1" ht="105" customHeight="1" spans="1:16384">
      <c r="A24" s="13"/>
      <c r="B24" s="13" t="s">
        <v>17</v>
      </c>
      <c r="C24" s="14" t="s">
        <v>18</v>
      </c>
      <c r="D24" s="15">
        <v>500</v>
      </c>
      <c r="E24" s="16">
        <v>0.5</v>
      </c>
      <c r="F24" s="16" t="s">
        <v>18</v>
      </c>
      <c r="G24" s="17" t="s">
        <v>16</v>
      </c>
      <c r="H24" s="18" t="s">
        <v>18</v>
      </c>
      <c r="I24" s="22" t="str">
        <f>_xlfn.DISPIMG("ID_C722635022184FCEB8667595DE7F0764",1)</f>
        <v>=DISPIMG("ID_C722635022184FCEB8667595DE7F0764",1)</v>
      </c>
      <c r="XFA24"/>
      <c r="XFB24"/>
      <c r="XFC24"/>
      <c r="XFD24"/>
    </row>
    <row r="25" s="1" customFormat="1" ht="105" customHeight="1" spans="1:16384">
      <c r="A25" s="19" t="s">
        <v>28</v>
      </c>
      <c r="B25" s="14" t="s">
        <v>13</v>
      </c>
      <c r="C25" s="14" t="s">
        <v>14</v>
      </c>
      <c r="D25" s="15">
        <v>8000</v>
      </c>
      <c r="E25" s="16">
        <v>0.8</v>
      </c>
      <c r="F25" s="16" t="s">
        <v>15</v>
      </c>
      <c r="G25" s="17" t="s">
        <v>16</v>
      </c>
      <c r="H25" s="17">
        <v>1</v>
      </c>
      <c r="I25" s="22" t="str">
        <f>_xlfn.DISPIMG("ID_FB50AAA4F9A144B789740623892CA679",1)</f>
        <v>=DISPIMG("ID_FB50AAA4F9A144B789740623892CA679",1)</v>
      </c>
      <c r="XFA25"/>
      <c r="XFB25"/>
      <c r="XFC25"/>
      <c r="XFD25"/>
    </row>
    <row r="26" s="1" customFormat="1" ht="105" customHeight="1" spans="1:16384">
      <c r="A26" s="19" t="s">
        <v>28</v>
      </c>
      <c r="B26" s="14" t="s">
        <v>17</v>
      </c>
      <c r="C26" s="14" t="s">
        <v>18</v>
      </c>
      <c r="D26" s="15">
        <v>500</v>
      </c>
      <c r="E26" s="16">
        <v>0.3</v>
      </c>
      <c r="F26" s="16" t="s">
        <v>18</v>
      </c>
      <c r="G26" s="17" t="s">
        <v>16</v>
      </c>
      <c r="H26" s="17">
        <v>1</v>
      </c>
      <c r="I26" s="22" t="str">
        <f>_xlfn.DISPIMG("ID_5F4D2372E6AC4E80BA9F6DB50B236772",1)</f>
        <v>=DISPIMG("ID_5F4D2372E6AC4E80BA9F6DB50B236772",1)</v>
      </c>
      <c r="XFA26"/>
      <c r="XFB26"/>
      <c r="XFC26"/>
      <c r="XFD26"/>
    </row>
    <row r="27" s="1" customFormat="1" ht="105" customHeight="1" spans="1:16384">
      <c r="A27" s="14" t="s">
        <v>29</v>
      </c>
      <c r="B27" s="14" t="s">
        <v>13</v>
      </c>
      <c r="C27" s="14" t="s">
        <v>14</v>
      </c>
      <c r="D27" s="15">
        <v>10000</v>
      </c>
      <c r="E27" s="16">
        <v>0.4</v>
      </c>
      <c r="F27" s="16" t="s">
        <v>15</v>
      </c>
      <c r="G27" s="17" t="s">
        <v>16</v>
      </c>
      <c r="H27" s="17">
        <v>1</v>
      </c>
      <c r="I27" s="22" t="str">
        <f>_xlfn.DISPIMG("ID_2183E11BD645445F88ECE6B53D71177C",1)</f>
        <v>=DISPIMG("ID_2183E11BD645445F88ECE6B53D71177C",1)</v>
      </c>
      <c r="XFA27"/>
      <c r="XFB27"/>
      <c r="XFC27"/>
      <c r="XFD27"/>
    </row>
    <row r="28" s="1" customFormat="1" ht="105" customHeight="1" spans="1:16384">
      <c r="A28" s="14"/>
      <c r="B28" s="14" t="s">
        <v>17</v>
      </c>
      <c r="C28" s="14" t="s">
        <v>18</v>
      </c>
      <c r="D28" s="15">
        <v>500</v>
      </c>
      <c r="E28" s="16">
        <v>0.55</v>
      </c>
      <c r="F28" s="16" t="s">
        <v>18</v>
      </c>
      <c r="G28" s="17" t="s">
        <v>16</v>
      </c>
      <c r="H28" s="17">
        <v>1</v>
      </c>
      <c r="I28" s="22" t="str">
        <f>_xlfn.DISPIMG("ID_45DC2CECEFD842A9AA5FAA27285F39FB",1)</f>
        <v>=DISPIMG("ID_45DC2CECEFD842A9AA5FAA27285F39FB",1)</v>
      </c>
      <c r="XFA28"/>
      <c r="XFB28"/>
      <c r="XFC28"/>
      <c r="XFD28"/>
    </row>
    <row r="29" s="1" customFormat="1" ht="105" customHeight="1" spans="1:16384">
      <c r="A29" s="13" t="s">
        <v>30</v>
      </c>
      <c r="B29" s="13" t="s">
        <v>13</v>
      </c>
      <c r="C29" s="14" t="s">
        <v>14</v>
      </c>
      <c r="D29" s="15">
        <v>10000</v>
      </c>
      <c r="E29" s="16">
        <v>0.8</v>
      </c>
      <c r="F29" s="16" t="s">
        <v>15</v>
      </c>
      <c r="G29" s="17" t="s">
        <v>16</v>
      </c>
      <c r="H29" s="17">
        <v>1</v>
      </c>
      <c r="I29" s="22" t="str">
        <f>_xlfn.DISPIMG("ID_7B6099B6A7B643A68FB39AFE222BAA82",1)</f>
        <v>=DISPIMG("ID_7B6099B6A7B643A68FB39AFE222BAA82",1)</v>
      </c>
      <c r="XFA29"/>
      <c r="XFB29"/>
      <c r="XFC29"/>
      <c r="XFD29"/>
    </row>
    <row r="30" s="1" customFormat="1" ht="105" customHeight="1" spans="1:16384">
      <c r="A30" s="13"/>
      <c r="B30" s="14" t="s">
        <v>17</v>
      </c>
      <c r="C30" s="14" t="s">
        <v>18</v>
      </c>
      <c r="D30" s="15">
        <v>500</v>
      </c>
      <c r="E30" s="16">
        <v>0.7</v>
      </c>
      <c r="F30" s="16" t="s">
        <v>18</v>
      </c>
      <c r="G30" s="17" t="s">
        <v>16</v>
      </c>
      <c r="H30" s="17">
        <v>1</v>
      </c>
      <c r="I30" s="22" t="str">
        <f>_xlfn.DISPIMG("ID_6CF5A68ED11743AABF3E5CD2F7A23E97",1)</f>
        <v>=DISPIMG("ID_6CF5A68ED11743AABF3E5CD2F7A23E97",1)</v>
      </c>
      <c r="XFA30"/>
      <c r="XFB30"/>
      <c r="XFC30"/>
      <c r="XFD30"/>
    </row>
    <row r="31" ht="74" customHeight="1"/>
  </sheetData>
  <mergeCells count="17">
    <mergeCell ref="A1:I1"/>
    <mergeCell ref="A2:I2"/>
    <mergeCell ref="C3:I3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7:A28"/>
    <mergeCell ref="A29:A30"/>
    <mergeCell ref="B3:B4"/>
  </mergeCells>
  <printOptions gridLines="1"/>
  <pageMargins left="0.751388888888889" right="0.751388888888889" top="1" bottom="1" header="0.5" footer="0.5"/>
  <pageSetup paperSize="9" scale="6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P1红光参数表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WPS_1731476954</cp:lastModifiedBy>
  <dcterms:created xsi:type="dcterms:W3CDTF">2021-01-05T01:00:00Z</dcterms:created>
  <dcterms:modified xsi:type="dcterms:W3CDTF">2024-11-27T03:50:46Z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B0017181F99941F8B70021F0B9A6140E_13</vt:lpwstr>
  </property>
</Properties>
</file>